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0" windowWidth="16220" windowHeight="9220" tabRatio="625" activeTab="3"/>
  </bookViews>
  <sheets>
    <sheet name="Introduction" sheetId="7" r:id="rId1"/>
    <sheet name="Lighting" sheetId="15" r:id="rId2"/>
    <sheet name="Equipment" sheetId="5" r:id="rId3"/>
    <sheet name="Report" sheetId="6" r:id="rId4"/>
    <sheet name="Drop Downs" sheetId="12" state="hidden" r:id="rId5"/>
  </sheets>
  <definedNames>
    <definedName name="_xlnm.Print_Area" localSheetId="2">Equipment!$B$1:$M$48</definedName>
    <definedName name="_xlnm.Print_Area" localSheetId="0">Introduction!$B$2:$L$25</definedName>
    <definedName name="_xlnm.Print_Area" localSheetId="1">Lighting!$B$1:$J$27</definedName>
    <definedName name="_xlnm.Print_Area" localSheetId="3">Report!$A$1:$G$15</definedName>
    <definedName name="Provinces" localSheetId="1">#REF!</definedName>
    <definedName name="Provinces">#REF!</definedName>
  </definedNames>
  <calcPr calcId="145621"/>
</workbook>
</file>

<file path=xl/calcChain.xml><?xml version="1.0" encoding="utf-8"?>
<calcChain xmlns="http://schemas.openxmlformats.org/spreadsheetml/2006/main">
  <c r="F10" i="6" l="1"/>
  <c r="C10" i="6"/>
  <c r="C12" i="6"/>
  <c r="P26" i="15"/>
  <c r="F25" i="15"/>
  <c r="P25" i="15" s="1"/>
  <c r="H25" i="15" s="1"/>
  <c r="I25" i="15" s="1"/>
  <c r="F24" i="15"/>
  <c r="P24" i="15" s="1"/>
  <c r="H24" i="15" s="1"/>
  <c r="I24" i="15" s="1"/>
  <c r="F23" i="15"/>
  <c r="P23" i="15" s="1"/>
  <c r="H23" i="15" s="1"/>
  <c r="I23" i="15" s="1"/>
  <c r="F22" i="15"/>
  <c r="P22" i="15" s="1"/>
  <c r="H22" i="15" s="1"/>
  <c r="I22" i="15" s="1"/>
  <c r="F21" i="15"/>
  <c r="P21" i="15" s="1"/>
  <c r="H21" i="15" s="1"/>
  <c r="I21" i="15" s="1"/>
  <c r="F20" i="15"/>
  <c r="P20" i="15" s="1"/>
  <c r="H20" i="15" s="1"/>
  <c r="I20" i="15" s="1"/>
  <c r="F19" i="15"/>
  <c r="P19" i="15" s="1"/>
  <c r="H19" i="15" s="1"/>
  <c r="I19" i="15" s="1"/>
  <c r="F18" i="15"/>
  <c r="P18" i="15" s="1"/>
  <c r="H18" i="15" s="1"/>
  <c r="I18" i="15" s="1"/>
  <c r="F17" i="15"/>
  <c r="P17" i="15" s="1"/>
  <c r="H17" i="15" s="1"/>
  <c r="I17" i="15" s="1"/>
  <c r="F16" i="15"/>
  <c r="P16" i="15" s="1"/>
  <c r="H16" i="15" s="1"/>
  <c r="I16" i="15" s="1"/>
  <c r="F15" i="15"/>
  <c r="P15" i="15" s="1"/>
  <c r="H15" i="15" s="1"/>
  <c r="I15" i="15" s="1"/>
  <c r="F14" i="15"/>
  <c r="P14" i="15" s="1"/>
  <c r="H14" i="15" s="1"/>
  <c r="J7" i="15"/>
  <c r="I14" i="15" l="1"/>
  <c r="I26" i="15" s="1"/>
  <c r="H26" i="15"/>
  <c r="J6" i="5"/>
  <c r="P13" i="5"/>
  <c r="P14" i="5"/>
  <c r="L14" i="5" s="1"/>
  <c r="M14" i="5" s="1"/>
  <c r="P15" i="5"/>
  <c r="L15" i="5" s="1"/>
  <c r="M15" i="5" s="1"/>
  <c r="P16" i="5"/>
  <c r="L16" i="5" s="1"/>
  <c r="M16" i="5" s="1"/>
  <c r="P17" i="5"/>
  <c r="L17" i="5" s="1"/>
  <c r="M17" i="5" s="1"/>
  <c r="P18" i="5"/>
  <c r="L18" i="5" s="1"/>
  <c r="M18" i="5" s="1"/>
  <c r="P19" i="5"/>
  <c r="L19" i="5" s="1"/>
  <c r="M19" i="5" s="1"/>
  <c r="P20" i="5"/>
  <c r="L20" i="5" s="1"/>
  <c r="M20" i="5" s="1"/>
  <c r="P21" i="5"/>
  <c r="L21" i="5" s="1"/>
  <c r="M21" i="5" s="1"/>
  <c r="P22" i="5"/>
  <c r="L22" i="5" s="1"/>
  <c r="M22" i="5" s="1"/>
  <c r="P23" i="5"/>
  <c r="L23" i="5" s="1"/>
  <c r="M23" i="5" s="1"/>
  <c r="P24" i="5"/>
  <c r="L24" i="5" s="1"/>
  <c r="M24" i="5" s="1"/>
  <c r="P25" i="5"/>
  <c r="L25" i="5" s="1"/>
  <c r="M25" i="5" s="1"/>
  <c r="P26" i="5"/>
  <c r="L26" i="5" s="1"/>
  <c r="M26" i="5" s="1"/>
  <c r="P27" i="5"/>
  <c r="L27" i="5" s="1"/>
  <c r="M27" i="5" s="1"/>
  <c r="P28" i="5"/>
  <c r="L28" i="5" s="1"/>
  <c r="M28" i="5" s="1"/>
  <c r="P30" i="5"/>
  <c r="L30" i="5" s="1"/>
  <c r="M30" i="5" s="1"/>
  <c r="P31" i="5"/>
  <c r="L31" i="5" s="1"/>
  <c r="M31" i="5" s="1"/>
  <c r="P32" i="5"/>
  <c r="L32" i="5" s="1"/>
  <c r="M32" i="5" s="1"/>
  <c r="P33" i="5"/>
  <c r="L33" i="5" s="1"/>
  <c r="M33" i="5" s="1"/>
  <c r="P34" i="5"/>
  <c r="L34" i="5" s="1"/>
  <c r="M34" i="5" s="1"/>
  <c r="P35" i="5"/>
  <c r="L35" i="5" s="1"/>
  <c r="M35" i="5" s="1"/>
  <c r="P37" i="5"/>
  <c r="L37" i="5" s="1"/>
  <c r="M37" i="5" s="1"/>
  <c r="P38" i="5"/>
  <c r="L38" i="5" s="1"/>
  <c r="M38" i="5" s="1"/>
  <c r="P39" i="5"/>
  <c r="L39" i="5" s="1"/>
  <c r="M39" i="5" s="1"/>
  <c r="P40" i="5"/>
  <c r="L40" i="5" s="1"/>
  <c r="M40" i="5" s="1"/>
  <c r="P41" i="5"/>
  <c r="L41" i="5" s="1"/>
  <c r="M41" i="5" s="1"/>
  <c r="M42" i="5" l="1"/>
  <c r="L42" i="5"/>
  <c r="F12" i="6" l="1"/>
  <c r="C14" i="6"/>
  <c r="F14" i="6" l="1"/>
</calcChain>
</file>

<file path=xl/sharedStrings.xml><?xml version="1.0" encoding="utf-8"?>
<sst xmlns="http://schemas.openxmlformats.org/spreadsheetml/2006/main" count="181" uniqueCount="124">
  <si>
    <t>Device</t>
  </si>
  <si>
    <t>Quantity</t>
  </si>
  <si>
    <t>Staff Kitchen</t>
  </si>
  <si>
    <t>Computers &amp; Electronics</t>
  </si>
  <si>
    <t>Electricity (kWh)</t>
  </si>
  <si>
    <t>Personal Fans</t>
  </si>
  <si>
    <t>Clinical Equipment</t>
  </si>
  <si>
    <t>Notes:</t>
  </si>
  <si>
    <t>1- Cost savings based on electricity cost of $0.11/kWh.</t>
  </si>
  <si>
    <t>Cost ($)</t>
  </si>
  <si>
    <t>SOF</t>
  </si>
  <si>
    <t>Personal Heater (under desk)</t>
  </si>
  <si>
    <t>Potential Action</t>
  </si>
  <si>
    <t xml:space="preserve">Consolidate multiple fridges into one and/or clean out and unplug empty fridges. </t>
  </si>
  <si>
    <t xml:space="preserve">Select Type Here: </t>
  </si>
  <si>
    <t>Lighting Calculator</t>
  </si>
  <si>
    <t>Lighting</t>
  </si>
  <si>
    <t>Equipment</t>
  </si>
  <si>
    <t>How to Use this Tool</t>
  </si>
  <si>
    <t>Step 1</t>
  </si>
  <si>
    <t>Equipment Calculator</t>
  </si>
  <si>
    <t>Step 2</t>
  </si>
  <si>
    <t>Step 3</t>
  </si>
  <si>
    <t>Data Input</t>
  </si>
  <si>
    <t>Turn Off</t>
  </si>
  <si>
    <t>Overall</t>
  </si>
  <si>
    <t>Step 4</t>
  </si>
  <si>
    <t>Washrooms</t>
  </si>
  <si>
    <t>Spaces</t>
  </si>
  <si>
    <t>Technologies</t>
  </si>
  <si>
    <t xml:space="preserve">Select Space Here: </t>
  </si>
  <si>
    <t>Meeting Rooms</t>
  </si>
  <si>
    <t>Desktop Lighting</t>
  </si>
  <si>
    <t>General Work Area</t>
  </si>
  <si>
    <t>Action</t>
  </si>
  <si>
    <t>Read Introduction</t>
  </si>
  <si>
    <t>Lighting Tab</t>
  </si>
  <si>
    <t>Equipment Tab</t>
  </si>
  <si>
    <t>Report Tab</t>
  </si>
  <si>
    <t>Lighting Type</t>
  </si>
  <si>
    <t>Calculation</t>
  </si>
  <si>
    <t>Watts per Lighting Type</t>
  </si>
  <si>
    <t>Annual Potential Savings</t>
  </si>
  <si>
    <t>Storage Rooms</t>
  </si>
  <si>
    <t>Patient Rooms</t>
  </si>
  <si>
    <t>Kitchens</t>
  </si>
  <si>
    <t>Step 5</t>
  </si>
  <si>
    <t>Inventory of Devices</t>
  </si>
  <si>
    <t>Potential Annual Savings</t>
  </si>
  <si>
    <t>Watts per device</t>
  </si>
  <si>
    <t>Turn it Off when not in use</t>
  </si>
  <si>
    <t>Computer, desktop (on, idle)</t>
  </si>
  <si>
    <t>Turn the computer off at the end the day</t>
  </si>
  <si>
    <t>Computer, desktop (sleep mode)</t>
  </si>
  <si>
    <t>Computer, CRT monitor (on)</t>
  </si>
  <si>
    <t>Turn the monitor off when not in use and at the end of the day</t>
  </si>
  <si>
    <t>Computer, CRT monitor (sleep mode)</t>
  </si>
  <si>
    <t>Computer, LCD monitor (on)</t>
  </si>
  <si>
    <t>Computer, LCD monitor (sleep mode)</t>
  </si>
  <si>
    <t>Large Laser Copier/Printer (standby)</t>
  </si>
  <si>
    <t>Check with IT before putting large copiers on a timer</t>
  </si>
  <si>
    <t>Personal Inkjet Printer (standby)</t>
  </si>
  <si>
    <t>Turn it off when not in use or put the device on a timer</t>
  </si>
  <si>
    <t>Scanner (standby)</t>
  </si>
  <si>
    <t>Paper Shredder</t>
  </si>
  <si>
    <t>Personal heaters should be turned off when not in use</t>
  </si>
  <si>
    <t>Personal fans should be turned off when not in use</t>
  </si>
  <si>
    <t>Television (on)</t>
  </si>
  <si>
    <t>Large Coffee Maker (on)</t>
  </si>
  <si>
    <t>Put device on a timer and set it to turn off at night</t>
  </si>
  <si>
    <t>Fridge (on)</t>
  </si>
  <si>
    <t>Water cooler (on)</t>
  </si>
  <si>
    <t>Microwave (standby)</t>
  </si>
  <si>
    <t>Unplug the microwave when not in use</t>
  </si>
  <si>
    <t>Blanket Warmers (on)</t>
  </si>
  <si>
    <t>Temperature Management i.e. Bair Huggers (on)</t>
  </si>
  <si>
    <t>2- Many devices have a range of sizes and settings and the actual amount of power consumed depends on many factors; therefore the wattage shown for each device is an estimate only.</t>
  </si>
  <si>
    <t xml:space="preserve">4 - Where appropriate, the tool automatically estimates the amount of time a typical device of its kind cycles. This information is applied to the annual savings calculation.  For example, a fridge is plugged in 24/7, but the compressor cycles on and off. </t>
  </si>
  <si>
    <r>
      <rPr>
        <b/>
        <i/>
        <sz val="11"/>
        <rFont val="Calibri"/>
        <family val="2"/>
      </rPr>
      <t>Sample:</t>
    </r>
    <r>
      <rPr>
        <i/>
        <sz val="11"/>
        <rFont val="Calibri"/>
        <family val="2"/>
      </rPr>
      <t xml:space="preserve"> Computer Monitor</t>
    </r>
  </si>
  <si>
    <t>Florescent</t>
  </si>
  <si>
    <t>Watts</t>
  </si>
  <si>
    <t>Downlight</t>
  </si>
  <si>
    <t>Pendant</t>
  </si>
  <si>
    <t>Desk Lamp</t>
  </si>
  <si>
    <t xml:space="preserve">Lab fridge </t>
  </si>
  <si>
    <t>Estimated Annual Cost Savings</t>
  </si>
  <si>
    <t>Weekly hours the device on, but NOT is use</t>
  </si>
  <si>
    <t>Total Weekly Hours</t>
  </si>
  <si>
    <t>Monday</t>
  </si>
  <si>
    <t>Tuesday</t>
  </si>
  <si>
    <t>Wednesday</t>
  </si>
  <si>
    <t xml:space="preserve">Thursday </t>
  </si>
  <si>
    <t xml:space="preserve">Friday </t>
  </si>
  <si>
    <t xml:space="preserve">Saturday </t>
  </si>
  <si>
    <t>Sunday</t>
  </si>
  <si>
    <t>Other</t>
  </si>
  <si>
    <t>Energy Assessment Report</t>
  </si>
  <si>
    <t>Estimated Annual kWh Savings</t>
  </si>
  <si>
    <t>Weekly hours the light is on, but NOT is use</t>
  </si>
  <si>
    <r>
      <rPr>
        <b/>
        <i/>
        <sz val="10"/>
        <rFont val="Calibri"/>
        <family val="2"/>
        <scheme val="minor"/>
      </rPr>
      <t xml:space="preserve">Sample: </t>
    </r>
    <r>
      <rPr>
        <i/>
        <sz val="10"/>
        <rFont val="Calibri"/>
        <family val="2"/>
        <scheme val="minor"/>
      </rPr>
      <t>Downlight</t>
    </r>
  </si>
  <si>
    <t>3 - Some devices still draw power even when they are shut off. The calculated savings do not account for phantom losses from these devices. To eliminate phantom losses, devices should be unplugged.</t>
  </si>
  <si>
    <t xml:space="preserve">Read through these instructions and click through each tab at the bottom of the spreadsheet to familiarize yourself with the tool.  
Direct any questions you have about the tool to Angie Woo, Green + Leaders Coordinator. </t>
  </si>
  <si>
    <r>
      <rPr>
        <b/>
        <sz val="11"/>
        <rFont val="Calibri"/>
        <family val="2"/>
        <scheme val="minor"/>
      </rPr>
      <t>For example:</t>
    </r>
    <r>
      <rPr>
        <sz val="11"/>
        <rFont val="Calibri"/>
        <family val="2"/>
        <scheme val="minor"/>
      </rPr>
      <t xml:space="preserve">  If there are 10 computer monitors in your area and only 7 are off, enter the number 7 in the "Off?" column.  If you have 10 computer monitors in your space that are left on continuously and you decide to turn them off afterhours, use the hours calculate to estimate the number of hours the lights can be turned off each week.  Enter that number in the "Weekly hours the device is on, but NOT in use" column. See example in the table below.</t>
    </r>
  </si>
  <si>
    <r>
      <rPr>
        <b/>
        <sz val="11"/>
        <rFont val="Calibri"/>
        <family val="2"/>
        <scheme val="minor"/>
      </rPr>
      <t xml:space="preserve">For example: </t>
    </r>
    <r>
      <rPr>
        <sz val="11"/>
        <rFont val="Calibri"/>
        <family val="2"/>
        <scheme val="minor"/>
      </rPr>
      <t xml:space="preserve"> If you have 5 downlights in your space that are left on continuously and you decide to turn them off afterhours, use the hours calculate to estimate the number of hours the lights can be turned off each week.  Enter that number in the "Weekly hours the light is on, but NOT in use" column. See example in the table below.</t>
    </r>
  </si>
  <si>
    <r>
      <t xml:space="preserve">Walk around your workspace and </t>
    </r>
    <r>
      <rPr>
        <b/>
        <sz val="11"/>
        <rFont val="Calibri"/>
        <family val="2"/>
      </rPr>
      <t>count the different types of lights</t>
    </r>
    <r>
      <rPr>
        <sz val="11"/>
        <rFont val="Calibri"/>
        <family val="2"/>
      </rPr>
      <t xml:space="preserve">  in your department.  The calculator provides a list of options.  If you don't know, pick a type in the list closest to what you see. You may need to do some investigating to find out what lighting type is being used. Contact the program coordinator if you have questions. </t>
    </r>
  </si>
  <si>
    <r>
      <t xml:space="preserve">Walk around your workspace (if you haven't already done so) and </t>
    </r>
    <r>
      <rPr>
        <b/>
        <sz val="11"/>
        <rFont val="Calibri"/>
        <family val="2"/>
        <scheme val="minor"/>
      </rPr>
      <t>quantify the number of each type of equipment</t>
    </r>
    <r>
      <rPr>
        <sz val="11"/>
        <rFont val="Calibri"/>
        <family val="2"/>
        <scheme val="minor"/>
      </rPr>
      <t xml:space="preserve"> in your area.  </t>
    </r>
  </si>
  <si>
    <t xml:space="preserve">Wall /Ceiling Sconce </t>
  </si>
  <si>
    <t xml:space="preserve">Wall / Ceiling Sconce </t>
  </si>
  <si>
    <t>Review the Report and the Results from Your Actions</t>
  </si>
  <si>
    <t>Share your Results</t>
  </si>
  <si>
    <t xml:space="preserve">Once you've started to fill out at least one worksheet, the report will automatically start scoring the efficiency of your work space.  </t>
  </si>
  <si>
    <t>If you used the "Calculator" to estimate your energy and cost savings, the results are summarized here.</t>
  </si>
  <si>
    <r>
      <t xml:space="preserve">Use the hours calculator below to </t>
    </r>
    <r>
      <rPr>
        <b/>
        <sz val="11"/>
        <rFont val="Calibri"/>
        <family val="2"/>
      </rPr>
      <t>estimate the amount of time lights are left on</t>
    </r>
    <r>
      <rPr>
        <sz val="11"/>
        <rFont val="Calibri"/>
        <family val="2"/>
      </rPr>
      <t xml:space="preserve"> </t>
    </r>
    <r>
      <rPr>
        <u/>
        <sz val="11"/>
        <rFont val="Calibri"/>
        <family val="2"/>
      </rPr>
      <t>in an average week</t>
    </r>
    <r>
      <rPr>
        <sz val="11"/>
        <rFont val="Calibri"/>
        <family val="2"/>
      </rPr>
      <t xml:space="preserve"> when they don't need to be.  Enter the number of hours/day, days/week to calculate total weekly hours of use.  Don't be afraid to estimate.  In each worksheet, enter the total weekly hours in the blue box beside the device you want  assess. </t>
    </r>
  </si>
  <si>
    <r>
      <t xml:space="preserve">Use the hours calculator below to </t>
    </r>
    <r>
      <rPr>
        <b/>
        <sz val="11"/>
        <rFont val="Calibri"/>
        <family val="2"/>
      </rPr>
      <t>estimate the amount of time each piece of equipment is left on</t>
    </r>
    <r>
      <rPr>
        <sz val="11"/>
        <rFont val="Calibri"/>
        <family val="2"/>
      </rPr>
      <t xml:space="preserve"> weekly when it doesn't need to be.  Enter the number of hours/day, days/week to calculate total weekly hours of use.  Don't be afraid to estimate.  In each worksheet, enter the total weekly hours in the blue box beside the device you want  assess. </t>
    </r>
  </si>
  <si>
    <t>Follow these steps to calculate electrical energy and cost savings from turning off lights when they are not in use:</t>
  </si>
  <si>
    <t>Follow these steps to calculate electrical energy and cost saving from your turning off equipment when they are not in use:</t>
  </si>
  <si>
    <t>Estimated Energy and Cost Savings</t>
  </si>
  <si>
    <t>Energy Savings Calculator</t>
  </si>
  <si>
    <t xml:space="preserve">The purpose of this tool is to help you calculate the savings from your energy conservation campaigns and identify opportunities for energy saving actions.  </t>
  </si>
  <si>
    <t xml:space="preserve">Use the two calculators to estimate how much energy you are potentially saving from your campaign efforts. </t>
  </si>
  <si>
    <t>Types of Lights Cheat Sheet</t>
  </si>
  <si>
    <r>
      <rPr>
        <b/>
        <sz val="11"/>
        <rFont val="Calibri"/>
        <family val="2"/>
        <scheme val="minor"/>
      </rPr>
      <t xml:space="preserve">Need some help </t>
    </r>
    <r>
      <rPr>
        <sz val="11"/>
        <rFont val="Calibri"/>
        <family val="2"/>
        <scheme val="minor"/>
      </rPr>
      <t xml:space="preserve">identifying the types of lighting in your space?  We've provided some images in the "Types of Lights Cheat Sheet" below to help you select the lighting type that best matches the lighting in your space.  
</t>
    </r>
    <r>
      <rPr>
        <b/>
        <sz val="11"/>
        <rFont val="Calibri"/>
        <family val="2"/>
        <scheme val="minor"/>
      </rPr>
      <t xml:space="preserve">Remember </t>
    </r>
    <r>
      <rPr>
        <sz val="11"/>
        <rFont val="Calibri"/>
        <family val="2"/>
        <scheme val="minor"/>
      </rPr>
      <t xml:space="preserve">that this is a visual identification only.  Do not remove light covers or climb on furniture to identify lighting types. </t>
    </r>
  </si>
  <si>
    <t xml:space="preserve">Once you've completed your calculations, please send a copy to Angie Woo, Green + Leaders Coordinator.
You can also use this information to report back to your department about your current state and your progress. </t>
  </si>
  <si>
    <t>Calculate Energy and Cost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</si>
</sst>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_-* #,##0_-;\-* #,##0_-;_-* &quot;-&quot;??_-;_-@_-"/>
    <numFmt numFmtId="165" formatCode="_-&quot;$&quot;* #,##0_-;\-&quot;$&quot;* #,##0_-;_-&quot;$&quot;* &quot;-&quot;??_-;_-@_-"/>
  </numFmts>
  <fonts count="36" x14ac:knownFonts="1">
    <font>
      <sz val="10"/>
      <name val="Arial"/>
    </font>
    <font>
      <sz val="10"/>
      <name val="Arial"/>
      <family val="2"/>
    </font>
    <font>
      <b/>
      <sz val="10"/>
      <name val="Arial"/>
      <family val="2"/>
    </font>
    <font>
      <sz val="20"/>
      <name val="Arial"/>
      <family val="2"/>
    </font>
    <font>
      <sz val="10"/>
      <name val="Arial"/>
      <family val="2"/>
    </font>
    <font>
      <b/>
      <sz val="20"/>
      <name val="Arial"/>
      <family val="2"/>
    </font>
    <font>
      <sz val="12"/>
      <name val="Arial"/>
      <family val="2"/>
    </font>
    <font>
      <b/>
      <sz val="20"/>
      <name val="Century Gothic"/>
      <family val="2"/>
    </font>
    <font>
      <b/>
      <sz val="12"/>
      <name val="Century Gothic"/>
      <family val="2"/>
    </font>
    <font>
      <sz val="11"/>
      <name val="Calibri"/>
      <family val="2"/>
    </font>
    <font>
      <b/>
      <sz val="11"/>
      <name val="Calibri"/>
      <family val="2"/>
    </font>
    <font>
      <i/>
      <sz val="11"/>
      <name val="Calibri"/>
      <family val="2"/>
    </font>
    <font>
      <b/>
      <i/>
      <sz val="11"/>
      <name val="Calibri"/>
      <family val="2"/>
    </font>
    <font>
      <u/>
      <sz val="11"/>
      <name val="Calibri"/>
      <family val="2"/>
    </font>
    <font>
      <b/>
      <sz val="11"/>
      <name val="Century Gothic"/>
      <family val="2"/>
    </font>
    <font>
      <b/>
      <sz val="11"/>
      <color theme="0"/>
      <name val="Calibri"/>
      <family val="2"/>
      <scheme val="minor"/>
    </font>
    <font>
      <b/>
      <sz val="11"/>
      <color theme="1"/>
      <name val="Calibri"/>
      <family val="2"/>
      <scheme val="minor"/>
    </font>
    <font>
      <b/>
      <sz val="12"/>
      <color theme="1"/>
      <name val="Arial"/>
      <family val="2"/>
    </font>
    <font>
      <b/>
      <sz val="11"/>
      <color theme="1"/>
      <name val="Arial"/>
      <family val="2"/>
    </font>
    <font>
      <sz val="11"/>
      <name val="Calibri"/>
      <family val="2"/>
      <scheme val="minor"/>
    </font>
    <font>
      <b/>
      <sz val="11"/>
      <name val="Calibri"/>
      <family val="2"/>
      <scheme val="minor"/>
    </font>
    <font>
      <b/>
      <sz val="11"/>
      <color theme="6" tint="-0.249977111117893"/>
      <name val="Calibri"/>
      <family val="2"/>
      <scheme val="minor"/>
    </font>
    <font>
      <sz val="10"/>
      <name val="Calibri"/>
      <family val="2"/>
      <scheme val="minor"/>
    </font>
    <font>
      <b/>
      <sz val="20"/>
      <name val="Calibri"/>
      <family val="2"/>
      <scheme val="minor"/>
    </font>
    <font>
      <b/>
      <sz val="10"/>
      <name val="Calibri"/>
      <family val="2"/>
      <scheme val="minor"/>
    </font>
    <font>
      <b/>
      <sz val="10"/>
      <color theme="1" tint="4.9989318521683403E-2"/>
      <name val="Calibri"/>
      <family val="2"/>
      <scheme val="minor"/>
    </font>
    <font>
      <b/>
      <sz val="20"/>
      <color theme="0"/>
      <name val="Calibri"/>
      <family val="2"/>
      <scheme val="minor"/>
    </font>
    <font>
      <sz val="10"/>
      <color theme="0"/>
      <name val="Calibri"/>
      <family val="2"/>
      <scheme val="minor"/>
    </font>
    <font>
      <b/>
      <sz val="14"/>
      <color theme="0"/>
      <name val="Arial"/>
      <family val="2"/>
    </font>
    <font>
      <b/>
      <sz val="12"/>
      <name val="Calibri"/>
      <family val="2"/>
      <scheme val="minor"/>
    </font>
    <font>
      <i/>
      <sz val="11"/>
      <name val="Calibri"/>
      <family val="2"/>
      <scheme val="minor"/>
    </font>
    <font>
      <b/>
      <sz val="14"/>
      <color theme="0"/>
      <name val="Calibri"/>
      <family val="2"/>
      <scheme val="minor"/>
    </font>
    <font>
      <b/>
      <sz val="14"/>
      <color theme="1" tint="0.14999847407452621"/>
      <name val="Arial"/>
      <family val="2"/>
    </font>
    <font>
      <b/>
      <sz val="20"/>
      <color theme="0"/>
      <name val="Arial"/>
      <family val="2"/>
    </font>
    <font>
      <i/>
      <sz val="10"/>
      <name val="Calibri"/>
      <family val="2"/>
      <scheme val="minor"/>
    </font>
    <font>
      <b/>
      <i/>
      <sz val="1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rgb="FFFFFFAB"/>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BDEEFF"/>
        <bgColor indexed="64"/>
      </patternFill>
    </fill>
    <fill>
      <patternFill patternType="solid">
        <fgColor rgb="FF669900"/>
        <bgColor indexed="64"/>
      </patternFill>
    </fill>
    <fill>
      <patternFill patternType="solid">
        <fgColor rgb="FFFFDE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6">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cellStyleXfs>
  <cellXfs count="152">
    <xf numFmtId="0" fontId="0" fillId="0" borderId="0" xfId="0"/>
    <xf numFmtId="0" fontId="0" fillId="2" borderId="0" xfId="0" applyFill="1"/>
    <xf numFmtId="0" fontId="3" fillId="2" borderId="0" xfId="0" applyFont="1" applyFill="1" applyAlignment="1">
      <alignment horizontal="center" wrapText="1"/>
    </xf>
    <xf numFmtId="0" fontId="0" fillId="2" borderId="0" xfId="0" applyFill="1"/>
    <xf numFmtId="0" fontId="0" fillId="2" borderId="0" xfId="0" applyFill="1"/>
    <xf numFmtId="0" fontId="17" fillId="2" borderId="0" xfId="0" applyFont="1" applyFill="1" applyBorder="1" applyAlignment="1">
      <alignment horizontal="left" vertical="center" wrapText="1"/>
    </xf>
    <xf numFmtId="0" fontId="0" fillId="2" borderId="0" xfId="0" applyFill="1" applyBorder="1"/>
    <xf numFmtId="0" fontId="0" fillId="2" borderId="0" xfId="0" applyFill="1"/>
    <xf numFmtId="0" fontId="6" fillId="2" borderId="0" xfId="5" applyFont="1" applyFill="1" applyAlignment="1">
      <alignment horizontal="left" vertical="top" wrapText="1"/>
    </xf>
    <xf numFmtId="164" fontId="18" fillId="2" borderId="0" xfId="1" applyNumberFormat="1" applyFont="1" applyFill="1" applyBorder="1" applyAlignment="1">
      <alignment horizontal="left" vertical="center" wrapText="1"/>
    </xf>
    <xf numFmtId="164" fontId="0" fillId="2" borderId="1" xfId="0" applyNumberFormat="1" applyFill="1" applyBorder="1" applyAlignment="1">
      <alignment horizontal="center" vertical="center"/>
    </xf>
    <xf numFmtId="0" fontId="0" fillId="2" borderId="1" xfId="0" applyFill="1" applyBorder="1" applyAlignment="1">
      <alignment horizontal="center"/>
    </xf>
    <xf numFmtId="164" fontId="0" fillId="3" borderId="1" xfId="0" applyNumberFormat="1" applyFill="1" applyBorder="1" applyAlignment="1">
      <alignment horizontal="center" vertical="center"/>
    </xf>
    <xf numFmtId="0" fontId="0" fillId="3" borderId="1" xfId="0" applyFill="1" applyBorder="1" applyAlignment="1">
      <alignment horizontal="center"/>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0" fillId="0" borderId="1" xfId="0" applyFill="1" applyBorder="1" applyAlignment="1">
      <alignment horizontal="center"/>
    </xf>
    <xf numFmtId="0" fontId="0" fillId="0" borderId="0" xfId="0" applyFill="1"/>
    <xf numFmtId="0" fontId="19" fillId="2" borderId="0" xfId="0" applyFont="1" applyFill="1"/>
    <xf numFmtId="0" fontId="8" fillId="2" borderId="0" xfId="0" applyFont="1" applyFill="1"/>
    <xf numFmtId="0" fontId="20" fillId="2" borderId="0" xfId="0" applyFont="1" applyFill="1"/>
    <xf numFmtId="0" fontId="21" fillId="2" borderId="0" xfId="0" applyFont="1" applyFill="1"/>
    <xf numFmtId="0" fontId="2" fillId="3" borderId="4" xfId="0" applyFont="1" applyFill="1" applyBorder="1" applyAlignment="1">
      <alignment vertical="center"/>
    </xf>
    <xf numFmtId="0" fontId="19" fillId="2" borderId="0" xfId="0" applyFont="1" applyFill="1" applyAlignment="1">
      <alignment horizontal="left" wrapText="1"/>
    </xf>
    <xf numFmtId="0" fontId="5" fillId="2" borderId="0" xfId="0" applyFont="1" applyFill="1" applyAlignment="1">
      <alignment horizontal="left" wrapText="1"/>
    </xf>
    <xf numFmtId="0" fontId="2" fillId="5" borderId="4" xfId="0" applyFont="1" applyFill="1" applyBorder="1" applyAlignment="1">
      <alignment vertical="center"/>
    </xf>
    <xf numFmtId="0" fontId="19" fillId="2" borderId="0" xfId="0" applyFont="1" applyFill="1" applyAlignment="1">
      <alignment horizontal="left" vertical="top" wrapText="1"/>
    </xf>
    <xf numFmtId="0" fontId="22" fillId="2" borderId="0" xfId="0" applyFont="1" applyFill="1"/>
    <xf numFmtId="0" fontId="24" fillId="2" borderId="0" xfId="0" applyFont="1" applyFill="1" applyBorder="1" applyAlignment="1">
      <alignment horizontal="center" vertical="center" wrapText="1"/>
    </xf>
    <xf numFmtId="0" fontId="22" fillId="4" borderId="2" xfId="0" applyFont="1" applyFill="1" applyBorder="1" applyAlignment="1">
      <alignment horizontal="left" vertical="center"/>
    </xf>
    <xf numFmtId="0" fontId="22" fillId="2" borderId="0" xfId="0" applyFont="1" applyFill="1" applyBorder="1" applyAlignment="1">
      <alignment horizontal="left" wrapText="1"/>
    </xf>
    <xf numFmtId="0" fontId="22" fillId="2" borderId="0" xfId="0" applyFont="1" applyFill="1" applyBorder="1"/>
    <xf numFmtId="0" fontId="22" fillId="2" borderId="0" xfId="0" applyFont="1" applyFill="1" applyBorder="1" applyAlignment="1">
      <alignment horizontal="center"/>
    </xf>
    <xf numFmtId="1" fontId="25" fillId="2" borderId="0" xfId="1" applyNumberFormat="1" applyFont="1" applyFill="1" applyBorder="1" applyAlignment="1">
      <alignment horizontal="center" vertical="center"/>
    </xf>
    <xf numFmtId="0" fontId="22" fillId="2" borderId="0" xfId="0" applyFont="1" applyFill="1" applyBorder="1" applyAlignment="1">
      <alignment vertical="center"/>
    </xf>
    <xf numFmtId="0" fontId="19" fillId="4" borderId="2" xfId="0" applyFont="1" applyFill="1" applyBorder="1" applyAlignment="1">
      <alignment horizontal="left" vertical="center"/>
    </xf>
    <xf numFmtId="0" fontId="20" fillId="7" borderId="0" xfId="0" applyFont="1" applyFill="1"/>
    <xf numFmtId="0" fontId="19" fillId="2" borderId="0" xfId="0" applyFont="1" applyFill="1" applyAlignment="1">
      <alignment vertical="top" wrapText="1"/>
    </xf>
    <xf numFmtId="0" fontId="26" fillId="8" borderId="0" xfId="0" applyFont="1" applyFill="1" applyAlignment="1">
      <alignment horizontal="left" vertical="center" wrapText="1"/>
    </xf>
    <xf numFmtId="0" fontId="27" fillId="8" borderId="0" xfId="0" applyFont="1" applyFill="1" applyAlignment="1">
      <alignment vertical="center"/>
    </xf>
    <xf numFmtId="0" fontId="22" fillId="5" borderId="0" xfId="0" applyFont="1" applyFill="1"/>
    <xf numFmtId="0" fontId="0" fillId="9" borderId="0" xfId="0" applyFill="1"/>
    <xf numFmtId="0" fontId="0" fillId="10" borderId="0" xfId="0" applyFill="1"/>
    <xf numFmtId="0" fontId="15" fillId="10" borderId="0" xfId="0" applyFont="1" applyFill="1"/>
    <xf numFmtId="0" fontId="20" fillId="9" borderId="0" xfId="0" applyFont="1" applyFill="1"/>
    <xf numFmtId="0" fontId="20" fillId="5" borderId="0" xfId="0" applyFont="1" applyFill="1"/>
    <xf numFmtId="3" fontId="22" fillId="4" borderId="2" xfId="1" applyNumberFormat="1" applyFont="1" applyFill="1" applyBorder="1" applyAlignment="1">
      <alignment horizontal="center" vertical="center"/>
    </xf>
    <xf numFmtId="6" fontId="22" fillId="4" borderId="2" xfId="0" applyNumberFormat="1" applyFont="1" applyFill="1" applyBorder="1" applyAlignment="1">
      <alignment horizontal="center" vertical="center"/>
    </xf>
    <xf numFmtId="0" fontId="28" fillId="2" borderId="0" xfId="0" applyFont="1" applyFill="1" applyBorder="1" applyAlignment="1">
      <alignment vertical="center" wrapText="1"/>
    </xf>
    <xf numFmtId="0" fontId="20" fillId="2" borderId="0" xfId="0" applyFont="1" applyFill="1" applyBorder="1" applyAlignment="1">
      <alignment horizontal="center" wrapText="1"/>
    </xf>
    <xf numFmtId="164" fontId="16" fillId="12" borderId="2" xfId="1" applyNumberFormat="1" applyFont="1" applyFill="1" applyBorder="1" applyAlignment="1">
      <alignment horizontal="left" vertical="center" wrapText="1"/>
    </xf>
    <xf numFmtId="0" fontId="2" fillId="9" borderId="4" xfId="0" applyFont="1" applyFill="1" applyBorder="1" applyAlignment="1">
      <alignment vertical="center"/>
    </xf>
    <xf numFmtId="0" fontId="4" fillId="0" borderId="0" xfId="0" applyFont="1"/>
    <xf numFmtId="0" fontId="24" fillId="5" borderId="2" xfId="0" applyFont="1" applyFill="1" applyBorder="1" applyAlignment="1">
      <alignment horizontal="center" vertical="center" wrapText="1"/>
    </xf>
    <xf numFmtId="0" fontId="24" fillId="5" borderId="6" xfId="0" applyFont="1" applyFill="1" applyBorder="1" applyAlignment="1">
      <alignment horizontal="center" vertical="center" wrapText="1"/>
    </xf>
    <xf numFmtId="1" fontId="24" fillId="5" borderId="2" xfId="0" applyNumberFormat="1" applyFont="1" applyFill="1" applyBorder="1" applyAlignment="1">
      <alignment horizontal="center" vertical="center" wrapText="1"/>
    </xf>
    <xf numFmtId="0" fontId="20" fillId="9" borderId="2" xfId="0" applyFont="1" applyFill="1" applyBorder="1" applyAlignment="1">
      <alignment vertical="center" wrapText="1"/>
    </xf>
    <xf numFmtId="0" fontId="20" fillId="9" borderId="2" xfId="0" applyFont="1" applyFill="1" applyBorder="1" applyAlignment="1">
      <alignment horizontal="center" vertical="center" wrapText="1"/>
    </xf>
    <xf numFmtId="0" fontId="20" fillId="6" borderId="2" xfId="0" applyFont="1" applyFill="1" applyBorder="1" applyAlignment="1">
      <alignment vertical="center" wrapText="1"/>
    </xf>
    <xf numFmtId="0" fontId="20" fillId="6" borderId="2" xfId="0" applyFont="1" applyFill="1" applyBorder="1" applyAlignment="1">
      <alignment horizontal="center" vertical="center" wrapText="1"/>
    </xf>
    <xf numFmtId="0" fontId="30" fillId="4" borderId="2" xfId="0" applyFont="1" applyFill="1" applyBorder="1" applyAlignment="1">
      <alignment horizontal="left" vertical="center"/>
    </xf>
    <xf numFmtId="0" fontId="30" fillId="4" borderId="2" xfId="0" applyFont="1" applyFill="1" applyBorder="1" applyAlignment="1">
      <alignment horizontal="center" vertical="center"/>
    </xf>
    <xf numFmtId="3" fontId="30" fillId="4" borderId="2" xfId="2" applyNumberFormat="1" applyFont="1" applyFill="1" applyBorder="1" applyAlignment="1">
      <alignment horizontal="center" vertical="center"/>
    </xf>
    <xf numFmtId="6" fontId="30" fillId="4" borderId="2" xfId="0" applyNumberFormat="1" applyFont="1" applyFill="1" applyBorder="1" applyAlignment="1">
      <alignment horizontal="center" vertical="center"/>
    </xf>
    <xf numFmtId="0" fontId="19" fillId="4" borderId="2" xfId="0" applyFont="1" applyFill="1" applyBorder="1" applyAlignment="1">
      <alignment horizontal="center" vertical="center"/>
    </xf>
    <xf numFmtId="3" fontId="19" fillId="4" borderId="2" xfId="0" applyNumberFormat="1" applyFont="1" applyFill="1" applyBorder="1" applyAlignment="1">
      <alignment horizontal="center" vertical="center"/>
    </xf>
    <xf numFmtId="0" fontId="20" fillId="6" borderId="2" xfId="0" applyFont="1" applyFill="1" applyBorder="1" applyAlignment="1">
      <alignment vertical="center"/>
    </xf>
    <xf numFmtId="0" fontId="19" fillId="6" borderId="2" xfId="0" applyFont="1" applyFill="1" applyBorder="1" applyAlignment="1">
      <alignment vertical="center"/>
    </xf>
    <xf numFmtId="165" fontId="20" fillId="9" borderId="2" xfId="4" applyNumberFormat="1" applyFont="1" applyFill="1" applyBorder="1" applyAlignment="1">
      <alignment vertical="center" wrapText="1"/>
    </xf>
    <xf numFmtId="0" fontId="19" fillId="2" borderId="0" xfId="0" applyFont="1" applyFill="1" applyAlignment="1">
      <alignment horizontal="left"/>
    </xf>
    <xf numFmtId="0" fontId="20" fillId="2" borderId="0" xfId="0" applyFont="1" applyFill="1" applyAlignment="1">
      <alignment horizontal="left"/>
    </xf>
    <xf numFmtId="0" fontId="19" fillId="2" borderId="0" xfId="0" applyFont="1" applyFill="1" applyBorder="1"/>
    <xf numFmtId="0" fontId="19" fillId="2" borderId="0" xfId="0" applyFont="1" applyFill="1" applyAlignment="1">
      <alignment horizontal="left" vertical="top"/>
    </xf>
    <xf numFmtId="0" fontId="20" fillId="2" borderId="0" xfId="0" applyFont="1" applyFill="1" applyAlignment="1">
      <alignment horizontal="center" wrapText="1"/>
    </xf>
    <xf numFmtId="0" fontId="2" fillId="7" borderId="0" xfId="0" applyFont="1" applyFill="1"/>
    <xf numFmtId="0" fontId="14" fillId="2" borderId="0" xfId="0" applyFont="1" applyFill="1"/>
    <xf numFmtId="0" fontId="24" fillId="0" borderId="0" xfId="0" applyFont="1" applyFill="1" applyBorder="1" applyAlignment="1">
      <alignment horizontal="center" vertical="center" wrapText="1"/>
    </xf>
    <xf numFmtId="164" fontId="20" fillId="9" borderId="2" xfId="1" applyNumberFormat="1" applyFont="1" applyFill="1" applyBorder="1" applyAlignment="1">
      <alignment vertical="center" wrapText="1"/>
    </xf>
    <xf numFmtId="0" fontId="0" fillId="2" borderId="0" xfId="0" applyFill="1" applyAlignment="1">
      <alignment vertical="center"/>
    </xf>
    <xf numFmtId="3" fontId="22" fillId="2" borderId="2" xfId="0" applyNumberFormat="1" applyFont="1" applyFill="1" applyBorder="1" applyAlignment="1" applyProtection="1">
      <alignment horizontal="center" vertical="center"/>
      <protection locked="0"/>
    </xf>
    <xf numFmtId="3" fontId="22" fillId="11" borderId="2" xfId="0" applyNumberFormat="1" applyFont="1" applyFill="1" applyBorder="1" applyAlignment="1" applyProtection="1">
      <alignment horizontal="center" vertical="center"/>
      <protection locked="0"/>
    </xf>
    <xf numFmtId="1" fontId="30" fillId="2" borderId="2" xfId="2" applyNumberFormat="1" applyFont="1" applyFill="1" applyBorder="1" applyAlignment="1" applyProtection="1">
      <alignment horizontal="center" vertical="center"/>
      <protection locked="0"/>
    </xf>
    <xf numFmtId="3" fontId="30" fillId="13" borderId="2" xfId="0" applyNumberFormat="1" applyFont="1" applyFill="1" applyBorder="1" applyAlignment="1" applyProtection="1">
      <alignment horizontal="center" vertical="center"/>
      <protection locked="0"/>
    </xf>
    <xf numFmtId="0" fontId="16" fillId="2" borderId="2" xfId="0" applyFont="1" applyFill="1" applyBorder="1" applyAlignment="1" applyProtection="1">
      <alignment horizontal="left" vertical="center" wrapText="1"/>
      <protection locked="0"/>
    </xf>
    <xf numFmtId="0" fontId="7" fillId="2" borderId="0" xfId="0" applyFont="1" applyFill="1" applyAlignment="1">
      <alignment horizontal="left" wrapText="1"/>
    </xf>
    <xf numFmtId="0" fontId="19" fillId="2" borderId="0" xfId="5" applyFont="1" applyFill="1" applyAlignment="1">
      <alignment horizontal="left" vertical="top" wrapText="1"/>
    </xf>
    <xf numFmtId="0" fontId="19" fillId="4" borderId="2" xfId="0" applyFont="1" applyFill="1" applyBorder="1" applyAlignment="1" applyProtection="1">
      <alignment horizontal="left" vertical="center"/>
      <protection locked="0"/>
    </xf>
    <xf numFmtId="0" fontId="1" fillId="0" borderId="0" xfId="0" applyFont="1"/>
    <xf numFmtId="0" fontId="34" fillId="4" borderId="2" xfId="0" applyFont="1" applyFill="1" applyBorder="1" applyAlignment="1">
      <alignment horizontal="left" vertical="center"/>
    </xf>
    <xf numFmtId="0" fontId="34" fillId="2" borderId="0" xfId="0" applyFont="1" applyFill="1"/>
    <xf numFmtId="3" fontId="34" fillId="4" borderId="2" xfId="1" applyNumberFormat="1" applyFont="1" applyFill="1" applyBorder="1" applyAlignment="1">
      <alignment horizontal="center" vertical="center"/>
    </xf>
    <xf numFmtId="6" fontId="34" fillId="4" borderId="2" xfId="0" applyNumberFormat="1" applyFont="1" applyFill="1" applyBorder="1" applyAlignment="1">
      <alignment horizontal="center" vertical="center"/>
    </xf>
    <xf numFmtId="0" fontId="8" fillId="2" borderId="0" xfId="0" applyFont="1" applyFill="1" applyAlignment="1">
      <alignment wrapText="1"/>
    </xf>
    <xf numFmtId="0" fontId="21" fillId="2" borderId="0" xfId="0" applyFont="1" applyFill="1" applyAlignment="1">
      <alignment horizontal="right" vertical="top"/>
    </xf>
    <xf numFmtId="3" fontId="34" fillId="4" borderId="2" xfId="0" applyNumberFormat="1" applyFont="1" applyFill="1" applyBorder="1" applyAlignment="1" applyProtection="1">
      <alignment horizontal="center" vertical="center"/>
    </xf>
    <xf numFmtId="0" fontId="35" fillId="4" borderId="2" xfId="0" applyFont="1" applyFill="1" applyBorder="1" applyAlignment="1">
      <alignment horizontal="center" vertical="center"/>
    </xf>
    <xf numFmtId="0" fontId="24" fillId="4" borderId="2" xfId="0" applyFont="1" applyFill="1" applyBorder="1" applyAlignment="1">
      <alignment horizontal="center" vertical="center"/>
    </xf>
    <xf numFmtId="3" fontId="30" fillId="13" borderId="2" xfId="0" applyNumberFormat="1" applyFont="1" applyFill="1" applyBorder="1" applyAlignment="1" applyProtection="1">
      <alignment horizontal="center" vertical="center"/>
    </xf>
    <xf numFmtId="0" fontId="19" fillId="4" borderId="2" xfId="0" applyFont="1" applyFill="1" applyBorder="1" applyAlignment="1" applyProtection="1">
      <alignment horizontal="center" vertical="center"/>
      <protection locked="0"/>
    </xf>
    <xf numFmtId="3" fontId="19" fillId="4" borderId="2" xfId="0" applyNumberFormat="1" applyFont="1" applyFill="1" applyBorder="1" applyAlignment="1" applyProtection="1">
      <alignment horizontal="center" vertical="center"/>
      <protection locked="0"/>
    </xf>
    <xf numFmtId="0" fontId="29" fillId="2" borderId="0" xfId="0" applyFont="1" applyFill="1"/>
    <xf numFmtId="3" fontId="34" fillId="11" borderId="2" xfId="0" applyNumberFormat="1" applyFont="1" applyFill="1" applyBorder="1" applyAlignment="1" applyProtection="1">
      <alignment horizontal="center" vertical="center"/>
    </xf>
    <xf numFmtId="1" fontId="30" fillId="4" borderId="2" xfId="2" applyNumberFormat="1" applyFont="1" applyFill="1" applyBorder="1" applyAlignment="1" applyProtection="1">
      <alignment horizontal="center" vertical="center"/>
    </xf>
    <xf numFmtId="165" fontId="24" fillId="5" borderId="2" xfId="3" applyNumberFormat="1" applyFont="1" applyFill="1" applyBorder="1" applyAlignment="1">
      <alignment vertical="center" wrapText="1"/>
    </xf>
    <xf numFmtId="165" fontId="2" fillId="5" borderId="3" xfId="3" applyNumberFormat="1" applyFont="1" applyFill="1" applyBorder="1" applyAlignment="1">
      <alignment vertical="center"/>
    </xf>
    <xf numFmtId="165" fontId="2" fillId="2" borderId="0" xfId="0" applyNumberFormat="1" applyFont="1" applyFill="1" applyAlignment="1">
      <alignment vertical="center"/>
    </xf>
    <xf numFmtId="165" fontId="2" fillId="9" borderId="5" xfId="3" applyNumberFormat="1" applyFont="1" applyFill="1" applyBorder="1" applyAlignment="1">
      <alignment vertical="center"/>
    </xf>
    <xf numFmtId="165" fontId="2" fillId="3" borderId="5" xfId="3" applyNumberFormat="1" applyFont="1" applyFill="1" applyBorder="1" applyAlignment="1">
      <alignment vertical="center"/>
    </xf>
    <xf numFmtId="164" fontId="2" fillId="5" borderId="3" xfId="1" applyNumberFormat="1" applyFont="1" applyFill="1" applyBorder="1" applyAlignment="1">
      <alignment horizontal="center" vertical="center"/>
    </xf>
    <xf numFmtId="164" fontId="2" fillId="2" borderId="0" xfId="1" applyNumberFormat="1" applyFont="1" applyFill="1" applyAlignment="1">
      <alignment horizontal="center" vertical="center"/>
    </xf>
    <xf numFmtId="164" fontId="2" fillId="9" borderId="5" xfId="1" applyNumberFormat="1" applyFont="1" applyFill="1" applyBorder="1" applyAlignment="1">
      <alignment horizontal="center" vertical="center"/>
    </xf>
    <xf numFmtId="164" fontId="2" fillId="3" borderId="5" xfId="1" applyNumberFormat="1" applyFont="1" applyFill="1" applyBorder="1" applyAlignment="1">
      <alignment horizontal="center" vertical="center"/>
    </xf>
    <xf numFmtId="0" fontId="19" fillId="2" borderId="0" xfId="0" applyFont="1" applyFill="1" applyAlignment="1">
      <alignment vertical="top" wrapText="1"/>
    </xf>
    <xf numFmtId="0" fontId="23" fillId="5" borderId="0" xfId="0" applyFont="1" applyFill="1" applyAlignment="1">
      <alignment horizontal="left" vertical="center" wrapText="1"/>
    </xf>
    <xf numFmtId="0" fontId="19" fillId="2" borderId="0" xfId="0" applyFont="1" applyFill="1" applyAlignment="1">
      <alignment horizontal="left" vertical="top" wrapText="1"/>
    </xf>
    <xf numFmtId="0" fontId="19" fillId="2" borderId="0" xfId="5" applyFont="1" applyFill="1" applyAlignment="1">
      <alignment vertical="center" wrapText="1"/>
    </xf>
    <xf numFmtId="0" fontId="14" fillId="2" borderId="0" xfId="5" applyFont="1" applyFill="1" applyAlignment="1">
      <alignment vertical="top" wrapText="1"/>
    </xf>
    <xf numFmtId="0" fontId="8" fillId="2" borderId="0" xfId="0" applyFont="1" applyFill="1" applyAlignment="1"/>
    <xf numFmtId="0" fontId="7" fillId="2" borderId="0" xfId="0" applyFont="1" applyFill="1" applyAlignment="1"/>
    <xf numFmtId="0" fontId="16" fillId="2" borderId="0" xfId="0" applyFont="1" applyFill="1" applyBorder="1" applyAlignment="1" applyProtection="1">
      <alignment horizontal="left" vertical="center" wrapText="1"/>
      <protection locked="0"/>
    </xf>
    <xf numFmtId="164" fontId="16" fillId="0" borderId="0" xfId="1" applyNumberFormat="1" applyFont="1" applyFill="1" applyBorder="1" applyAlignment="1">
      <alignment horizontal="left" vertical="center" wrapText="1"/>
    </xf>
    <xf numFmtId="0" fontId="33" fillId="10" borderId="0" xfId="0" applyFont="1" applyFill="1" applyAlignment="1">
      <alignment vertical="center"/>
    </xf>
    <xf numFmtId="0" fontId="26" fillId="8" borderId="0" xfId="0" applyFont="1" applyFill="1" applyAlignment="1">
      <alignment vertical="center"/>
    </xf>
    <xf numFmtId="0" fontId="0" fillId="5" borderId="0" xfId="0" applyFill="1"/>
    <xf numFmtId="0" fontId="0" fillId="5" borderId="0" xfId="0" applyFill="1" applyBorder="1"/>
    <xf numFmtId="0" fontId="23" fillId="5" borderId="0" xfId="0" applyFont="1" applyFill="1" applyAlignment="1">
      <alignment horizontal="left" vertical="center" wrapText="1"/>
    </xf>
    <xf numFmtId="0" fontId="7" fillId="9" borderId="0" xfId="0" applyFont="1" applyFill="1" applyAlignment="1">
      <alignment horizontal="left" vertical="center" wrapText="1"/>
    </xf>
    <xf numFmtId="0" fontId="19" fillId="2" borderId="0" xfId="5" applyFont="1" applyFill="1" applyAlignment="1">
      <alignment horizontal="left" vertical="center" wrapText="1"/>
    </xf>
    <xf numFmtId="0" fontId="19" fillId="2" borderId="0" xfId="0" applyFont="1" applyFill="1" applyAlignment="1">
      <alignment horizontal="left" vertical="top" wrapText="1"/>
    </xf>
    <xf numFmtId="0" fontId="23" fillId="5" borderId="0" xfId="0" applyFont="1" applyFill="1" applyAlignment="1">
      <alignment horizontal="left" vertical="center" wrapText="1"/>
    </xf>
    <xf numFmtId="0" fontId="19" fillId="2" borderId="0" xfId="0" applyFont="1" applyFill="1" applyAlignment="1">
      <alignment horizontal="left" vertical="center" wrapText="1"/>
    </xf>
    <xf numFmtId="0" fontId="31" fillId="14" borderId="7" xfId="0" applyFont="1" applyFill="1" applyBorder="1" applyAlignment="1">
      <alignment horizontal="center" wrapText="1"/>
    </xf>
    <xf numFmtId="0" fontId="31" fillId="14" borderId="8" xfId="0" applyFont="1" applyFill="1" applyBorder="1" applyAlignment="1">
      <alignment horizontal="center" wrapText="1"/>
    </xf>
    <xf numFmtId="0" fontId="31" fillId="14" borderId="9" xfId="0" applyFont="1" applyFill="1" applyBorder="1" applyAlignment="1">
      <alignment horizontal="center" wrapText="1"/>
    </xf>
    <xf numFmtId="0" fontId="24" fillId="5" borderId="7"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19" fillId="4" borderId="2" xfId="0" applyFont="1" applyFill="1" applyBorder="1" applyAlignment="1">
      <alignment horizontal="left" vertical="center"/>
    </xf>
    <xf numFmtId="0" fontId="7" fillId="9" borderId="0" xfId="0" applyFont="1" applyFill="1" applyAlignment="1">
      <alignment horizontal="left" vertical="center" wrapText="1"/>
    </xf>
    <xf numFmtId="0" fontId="20" fillId="9" borderId="2" xfId="0" applyFont="1" applyFill="1" applyBorder="1" applyAlignment="1">
      <alignment vertical="center" wrapText="1"/>
    </xf>
    <xf numFmtId="0" fontId="20" fillId="6" borderId="2" xfId="0" applyFont="1" applyFill="1" applyBorder="1" applyAlignment="1">
      <alignment vertical="center" wrapText="1"/>
    </xf>
    <xf numFmtId="0" fontId="19" fillId="2" borderId="0" xfId="0" applyFont="1" applyFill="1" applyAlignment="1">
      <alignment vertical="top" wrapText="1"/>
    </xf>
    <xf numFmtId="0" fontId="19" fillId="4" borderId="2" xfId="0" applyFont="1" applyFill="1" applyBorder="1" applyAlignment="1" applyProtection="1">
      <alignment horizontal="left" vertical="center"/>
      <protection locked="0"/>
    </xf>
    <xf numFmtId="0" fontId="20" fillId="6" borderId="2" xfId="0" applyFont="1" applyFill="1" applyBorder="1" applyAlignment="1">
      <alignment vertical="center"/>
    </xf>
    <xf numFmtId="0" fontId="20" fillId="9" borderId="7" xfId="0" applyFont="1" applyFill="1" applyBorder="1" applyAlignment="1">
      <alignment vertical="center" wrapText="1"/>
    </xf>
    <xf numFmtId="0" fontId="20" fillId="9" borderId="8" xfId="0" applyFont="1" applyFill="1" applyBorder="1" applyAlignment="1">
      <alignment vertical="center" wrapText="1"/>
    </xf>
    <xf numFmtId="0" fontId="20" fillId="9" borderId="9" xfId="0" applyFont="1" applyFill="1" applyBorder="1" applyAlignment="1">
      <alignment vertical="center" wrapText="1"/>
    </xf>
    <xf numFmtId="0" fontId="32" fillId="15" borderId="2" xfId="0" applyFont="1" applyFill="1" applyBorder="1" applyAlignment="1">
      <alignment vertical="center" wrapText="1"/>
    </xf>
    <xf numFmtId="0" fontId="32" fillId="15" borderId="2" xfId="0" applyFont="1" applyFill="1" applyBorder="1" applyAlignment="1">
      <alignment horizontal="center" wrapText="1"/>
    </xf>
    <xf numFmtId="0" fontId="19" fillId="4" borderId="7"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9" xfId="0" applyFont="1" applyFill="1" applyBorder="1" applyAlignment="1" applyProtection="1">
      <alignment horizontal="left" vertical="center"/>
      <protection locked="0"/>
    </xf>
  </cellXfs>
  <cellStyles count="6">
    <cellStyle name="Comma" xfId="1" builtinId="3"/>
    <cellStyle name="Comma 2" xfId="2"/>
    <cellStyle name="Currency" xfId="3" builtinId="4"/>
    <cellStyle name="Currency 2" xfId="4"/>
    <cellStyle name="Normal" xfId="0" builtinId="0"/>
    <cellStyle name="Norm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0" Type="http://schemas.openxmlformats.org/officeDocument/2006/relationships/image" Target="../media/image11.png"/><Relationship Id="rId4" Type="http://schemas.openxmlformats.org/officeDocument/2006/relationships/image" Target="../media/image5.jpg"/><Relationship Id="rId9" Type="http://schemas.openxmlformats.org/officeDocument/2006/relationships/image" Target="../media/image10.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1</xdr:row>
      <xdr:rowOff>19050</xdr:rowOff>
    </xdr:from>
    <xdr:to>
      <xdr:col>11</xdr:col>
      <xdr:colOff>350184</xdr:colOff>
      <xdr:row>3</xdr:row>
      <xdr:rowOff>9525</xdr:rowOff>
    </xdr:to>
    <xdr:pic>
      <xdr:nvPicPr>
        <xdr:cNvPr id="219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80975"/>
          <a:ext cx="14192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2227118</xdr:colOff>
      <xdr:row>8</xdr:row>
      <xdr:rowOff>57150</xdr:rowOff>
    </xdr:from>
    <xdr:ext cx="347383" cy="34738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293" y="5495925"/>
          <a:ext cx="347383" cy="347383"/>
        </a:xfrm>
        <a:prstGeom prst="rect">
          <a:avLst/>
        </a:prstGeom>
      </xdr:spPr>
    </xdr:pic>
    <xdr:clientData/>
  </xdr:oneCellAnchor>
  <xdr:oneCellAnchor>
    <xdr:from>
      <xdr:col>5</xdr:col>
      <xdr:colOff>157163</xdr:colOff>
      <xdr:row>33</xdr:row>
      <xdr:rowOff>117474</xdr:rowOff>
    </xdr:from>
    <xdr:ext cx="2213202" cy="1521800"/>
    <xdr:pic>
      <xdr:nvPicPr>
        <xdr:cNvPr id="4" name="Picture 3" descr="H:\Commercial\VanCity Savings Credit Union\Branches\Branches 80 - 89\Br 88 Blundell &amp; 2nd\2012052 Blundell &amp; 2nd\Photos\2014_09_16 CG Final\DSC02441.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545" r="7645" b="30437"/>
        <a:stretch>
          <a:fillRect/>
        </a:stretch>
      </xdr:blipFill>
      <xdr:spPr bwMode="auto">
        <a:xfrm>
          <a:off x="3205163" y="441324"/>
          <a:ext cx="2213202" cy="152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38099</xdr:colOff>
      <xdr:row>33</xdr:row>
      <xdr:rowOff>119061</xdr:rowOff>
    </xdr:from>
    <xdr:ext cx="2171020" cy="1514691"/>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7699" y="442911"/>
          <a:ext cx="2171020" cy="1514691"/>
        </a:xfrm>
        <a:prstGeom prst="rect">
          <a:avLst/>
        </a:prstGeom>
      </xdr:spPr>
    </xdr:pic>
    <xdr:clientData/>
  </xdr:oneCellAnchor>
  <xdr:oneCellAnchor>
    <xdr:from>
      <xdr:col>6</xdr:col>
      <xdr:colOff>1</xdr:colOff>
      <xdr:row>63</xdr:row>
      <xdr:rowOff>9524</xdr:rowOff>
    </xdr:from>
    <xdr:ext cx="1319892" cy="1891787"/>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57601" y="5191124"/>
          <a:ext cx="1319892" cy="1891787"/>
        </a:xfrm>
        <a:prstGeom prst="rect">
          <a:avLst/>
        </a:prstGeom>
      </xdr:spPr>
    </xdr:pic>
    <xdr:clientData/>
  </xdr:oneCellAnchor>
  <xdr:oneCellAnchor>
    <xdr:from>
      <xdr:col>1</xdr:col>
      <xdr:colOff>119063</xdr:colOff>
      <xdr:row>81</xdr:row>
      <xdr:rowOff>71437</xdr:rowOff>
    </xdr:from>
    <xdr:ext cx="1547167" cy="1526756"/>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8663" y="8167687"/>
          <a:ext cx="1547167" cy="1526756"/>
        </a:xfrm>
        <a:prstGeom prst="rect">
          <a:avLst/>
        </a:prstGeom>
      </xdr:spPr>
    </xdr:pic>
    <xdr:clientData/>
  </xdr:oneCellAnchor>
  <xdr:oneCellAnchor>
    <xdr:from>
      <xdr:col>1</xdr:col>
      <xdr:colOff>23812</xdr:colOff>
      <xdr:row>63</xdr:row>
      <xdr:rowOff>71438</xdr:rowOff>
    </xdr:from>
    <xdr:ext cx="2656954" cy="1867580"/>
    <xdr:pic>
      <xdr:nvPicPr>
        <xdr:cNvPr id="8" name="Picture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3412" y="5253038"/>
          <a:ext cx="2656954" cy="1867580"/>
        </a:xfrm>
        <a:prstGeom prst="rect">
          <a:avLst/>
        </a:prstGeom>
      </xdr:spPr>
    </xdr:pic>
    <xdr:clientData/>
  </xdr:oneCellAnchor>
  <xdr:oneCellAnchor>
    <xdr:from>
      <xdr:col>3</xdr:col>
      <xdr:colOff>476249</xdr:colOff>
      <xdr:row>62</xdr:row>
      <xdr:rowOff>119063</xdr:rowOff>
    </xdr:from>
    <xdr:ext cx="2105705" cy="2053998"/>
    <xdr:pic>
      <xdr:nvPicPr>
        <xdr:cNvPr id="9" name="Picture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305049" y="5138738"/>
          <a:ext cx="2105705" cy="2053998"/>
        </a:xfrm>
        <a:prstGeom prst="rect">
          <a:avLst/>
        </a:prstGeom>
      </xdr:spPr>
    </xdr:pic>
    <xdr:clientData/>
  </xdr:oneCellAnchor>
  <xdr:oneCellAnchor>
    <xdr:from>
      <xdr:col>1</xdr:col>
      <xdr:colOff>1</xdr:colOff>
      <xdr:row>48</xdr:row>
      <xdr:rowOff>23810</xdr:rowOff>
    </xdr:from>
    <xdr:ext cx="2299607" cy="1613807"/>
    <xdr:pic>
      <xdr:nvPicPr>
        <xdr:cNvPr id="10" name="Picture 9"/>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r="22321"/>
        <a:stretch/>
      </xdr:blipFill>
      <xdr:spPr>
        <a:xfrm>
          <a:off x="609601" y="2776535"/>
          <a:ext cx="2299607" cy="1613807"/>
        </a:xfrm>
        <a:prstGeom prst="rect">
          <a:avLst/>
        </a:prstGeom>
      </xdr:spPr>
    </xdr:pic>
    <xdr:clientData/>
  </xdr:oneCellAnchor>
  <xdr:oneCellAnchor>
    <xdr:from>
      <xdr:col>1</xdr:col>
      <xdr:colOff>23812</xdr:colOff>
      <xdr:row>95</xdr:row>
      <xdr:rowOff>123825</xdr:rowOff>
    </xdr:from>
    <xdr:ext cx="2920093" cy="1921567"/>
    <xdr:pic>
      <xdr:nvPicPr>
        <xdr:cNvPr id="11" name="Picture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33412" y="10487025"/>
          <a:ext cx="2920093" cy="1921567"/>
        </a:xfrm>
        <a:prstGeom prst="rect">
          <a:avLst/>
        </a:prstGeom>
      </xdr:spPr>
    </xdr:pic>
    <xdr:clientData/>
  </xdr:oneCellAnchor>
  <xdr:oneCellAnchor>
    <xdr:from>
      <xdr:col>3</xdr:col>
      <xdr:colOff>309562</xdr:colOff>
      <xdr:row>49</xdr:row>
      <xdr:rowOff>142874</xdr:rowOff>
    </xdr:from>
    <xdr:ext cx="860652" cy="1030183"/>
    <xdr:pic>
      <xdr:nvPicPr>
        <xdr:cNvPr id="12" name="Picture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138362" y="3057524"/>
          <a:ext cx="860652" cy="1030183"/>
        </a:xfrm>
        <a:prstGeom prst="rect">
          <a:avLst/>
        </a:prstGeom>
      </xdr:spPr>
    </xdr:pic>
    <xdr:clientData/>
  </xdr:oneCellAnchor>
  <xdr:oneCellAnchor>
    <xdr:from>
      <xdr:col>2</xdr:col>
      <xdr:colOff>1023938</xdr:colOff>
      <xdr:row>33</xdr:row>
      <xdr:rowOff>95249</xdr:rowOff>
    </xdr:from>
    <xdr:ext cx="2063665" cy="1561420"/>
    <xdr:pic>
      <xdr:nvPicPr>
        <xdr:cNvPr id="13" name="Picture 12"/>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7755" r="18217"/>
        <a:stretch/>
      </xdr:blipFill>
      <xdr:spPr>
        <a:xfrm>
          <a:off x="1824038" y="419099"/>
          <a:ext cx="2063665" cy="156142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2229206</xdr:colOff>
      <xdr:row>7</xdr:row>
      <xdr:rowOff>72331</xdr:rowOff>
    </xdr:from>
    <xdr:ext cx="347383" cy="347383"/>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8979" y="13372695"/>
          <a:ext cx="347383" cy="3473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25"/>
  <sheetViews>
    <sheetView showGridLines="0" showRowColHeaders="0" zoomScaleNormal="100" workbookViewId="0">
      <selection activeCell="C19" sqref="C19"/>
    </sheetView>
  </sheetViews>
  <sheetFormatPr defaultColWidth="9.1796875" defaultRowHeight="12.5" x14ac:dyDescent="0.25"/>
  <cols>
    <col min="1" max="1" width="7.81640625" style="7" customWidth="1"/>
    <col min="2" max="2" width="9.1796875" style="7"/>
    <col min="3" max="3" width="19.1796875" style="7" customWidth="1"/>
    <col min="4" max="4" width="9.1796875" style="7" customWidth="1"/>
    <col min="5" max="5" width="10.54296875" style="7" customWidth="1"/>
    <col min="6" max="10" width="9.1796875" style="7"/>
    <col min="11" max="11" width="10.26953125" style="7" customWidth="1"/>
    <col min="12" max="12" width="9.81640625" style="7" customWidth="1"/>
    <col min="13" max="16384" width="9.1796875" style="7"/>
  </cols>
  <sheetData>
    <row r="3" spans="1:15" ht="25.5" customHeight="1" x14ac:dyDescent="0.45">
      <c r="B3" s="118" t="s">
        <v>117</v>
      </c>
      <c r="C3" s="118"/>
      <c r="D3" s="118"/>
      <c r="E3" s="118"/>
      <c r="F3" s="118"/>
      <c r="G3" s="118"/>
      <c r="H3" s="118"/>
      <c r="I3" s="118"/>
      <c r="J3" s="118"/>
      <c r="K3" s="118"/>
      <c r="L3" s="118"/>
      <c r="M3" s="118"/>
      <c r="N3" s="118"/>
    </row>
    <row r="4" spans="1:15" ht="24.5" x14ac:dyDescent="0.45">
      <c r="B4" s="84"/>
      <c r="C4" s="84"/>
      <c r="D4" s="84"/>
      <c r="E4" s="84"/>
      <c r="F4" s="84"/>
      <c r="G4" s="84"/>
      <c r="H4" s="84"/>
      <c r="I4" s="84"/>
      <c r="J4" s="84"/>
      <c r="K4" s="84"/>
      <c r="L4" s="84"/>
      <c r="M4" s="84"/>
      <c r="N4" s="84"/>
    </row>
    <row r="5" spans="1:15" ht="14.5" x14ac:dyDescent="0.25">
      <c r="B5" s="85"/>
      <c r="C5" s="85"/>
      <c r="D5" s="85"/>
      <c r="E5" s="85"/>
      <c r="F5" s="85"/>
      <c r="G5" s="85"/>
      <c r="H5" s="85"/>
      <c r="I5" s="85"/>
      <c r="J5" s="85"/>
      <c r="K5" s="85"/>
      <c r="L5" s="85"/>
      <c r="M5" s="85"/>
      <c r="N5" s="85"/>
      <c r="O5" s="85"/>
    </row>
    <row r="6" spans="1:15" ht="15" customHeight="1" x14ac:dyDescent="0.3">
      <c r="B6" s="117" t="s">
        <v>18</v>
      </c>
      <c r="C6" s="117"/>
      <c r="D6" s="117"/>
      <c r="E6" s="117"/>
      <c r="F6" s="117"/>
      <c r="G6" s="117"/>
      <c r="H6" s="117"/>
      <c r="I6" s="117"/>
      <c r="J6" s="117"/>
      <c r="K6" s="117"/>
      <c r="L6" s="117"/>
      <c r="M6" s="117"/>
      <c r="N6" s="117"/>
      <c r="O6" s="92"/>
    </row>
    <row r="7" spans="1:15" s="78" customFormat="1" ht="40.5" customHeight="1" x14ac:dyDescent="0.25">
      <c r="B7" s="127" t="s">
        <v>118</v>
      </c>
      <c r="C7" s="127"/>
      <c r="D7" s="127"/>
      <c r="E7" s="127"/>
      <c r="F7" s="127"/>
      <c r="G7" s="127"/>
      <c r="H7" s="127"/>
      <c r="I7" s="127"/>
      <c r="J7" s="127"/>
      <c r="K7" s="127"/>
      <c r="L7" s="127"/>
      <c r="M7" s="115"/>
      <c r="N7" s="115"/>
    </row>
    <row r="9" spans="1:15" ht="15" customHeight="1" x14ac:dyDescent="0.35">
      <c r="A9" s="18"/>
      <c r="B9" s="21" t="s">
        <v>19</v>
      </c>
      <c r="C9" s="116" t="s">
        <v>35</v>
      </c>
      <c r="D9" s="116"/>
      <c r="E9" s="116"/>
      <c r="F9" s="116"/>
      <c r="G9" s="116"/>
      <c r="H9" s="116"/>
      <c r="I9" s="116"/>
      <c r="J9" s="116"/>
      <c r="K9" s="116"/>
      <c r="L9" s="116"/>
      <c r="M9" s="116"/>
      <c r="N9" s="116"/>
      <c r="O9" s="116"/>
    </row>
    <row r="10" spans="1:15" ht="30" customHeight="1" x14ac:dyDescent="0.35">
      <c r="A10" s="18"/>
      <c r="B10" s="18"/>
      <c r="C10" s="128" t="s">
        <v>101</v>
      </c>
      <c r="D10" s="128"/>
      <c r="E10" s="128"/>
      <c r="F10" s="128"/>
      <c r="G10" s="128"/>
      <c r="H10" s="128"/>
      <c r="I10" s="128"/>
      <c r="J10" s="128"/>
      <c r="K10" s="128"/>
      <c r="L10" s="128"/>
      <c r="M10" s="112"/>
      <c r="N10" s="112"/>
      <c r="O10" s="112"/>
    </row>
    <row r="11" spans="1:15" ht="14.5" x14ac:dyDescent="0.35">
      <c r="A11" s="18"/>
      <c r="B11" s="18"/>
      <c r="C11" s="37"/>
      <c r="D11" s="37"/>
      <c r="E11" s="37"/>
      <c r="F11" s="37"/>
      <c r="G11" s="37"/>
      <c r="H11" s="37"/>
      <c r="I11" s="37"/>
      <c r="J11" s="37"/>
      <c r="K11" s="37"/>
      <c r="L11" s="37"/>
      <c r="M11" s="37"/>
      <c r="N11" s="37"/>
      <c r="O11" s="37"/>
    </row>
    <row r="12" spans="1:15" ht="14.5" x14ac:dyDescent="0.35">
      <c r="A12" s="18"/>
      <c r="B12" s="21" t="s">
        <v>22</v>
      </c>
      <c r="C12" s="75" t="s">
        <v>123</v>
      </c>
      <c r="D12" s="18"/>
      <c r="E12" s="18"/>
      <c r="F12" s="18"/>
      <c r="G12" s="18"/>
      <c r="H12" s="18"/>
      <c r="I12" s="18"/>
      <c r="J12" s="18"/>
      <c r="K12" s="18"/>
      <c r="L12" s="18"/>
      <c r="M12" s="18"/>
      <c r="N12" s="18"/>
      <c r="O12" s="18"/>
    </row>
    <row r="13" spans="1:15" ht="5.25" customHeight="1" x14ac:dyDescent="0.35">
      <c r="A13" s="18"/>
      <c r="B13" s="21"/>
      <c r="C13" s="20"/>
      <c r="D13" s="18"/>
      <c r="E13" s="18"/>
      <c r="F13" s="18"/>
      <c r="G13" s="18"/>
      <c r="H13" s="18"/>
      <c r="I13" s="18"/>
      <c r="J13" s="18"/>
      <c r="K13" s="18"/>
      <c r="L13" s="18"/>
      <c r="M13" s="18"/>
      <c r="N13" s="18"/>
      <c r="O13" s="18"/>
    </row>
    <row r="14" spans="1:15" ht="24.75" customHeight="1" x14ac:dyDescent="0.35">
      <c r="A14" s="18"/>
      <c r="B14" s="21"/>
      <c r="C14" s="128" t="s">
        <v>119</v>
      </c>
      <c r="D14" s="128"/>
      <c r="E14" s="128"/>
      <c r="F14" s="128"/>
      <c r="G14" s="128"/>
      <c r="H14" s="128"/>
      <c r="I14" s="128"/>
      <c r="J14" s="128"/>
      <c r="K14" s="128"/>
      <c r="L14" s="128"/>
      <c r="M14" s="112"/>
      <c r="N14" s="112"/>
      <c r="O14" s="112"/>
    </row>
    <row r="15" spans="1:15" ht="14.5" x14ac:dyDescent="0.35">
      <c r="A15" s="18"/>
      <c r="B15" s="21"/>
      <c r="C15" s="45" t="s">
        <v>36</v>
      </c>
      <c r="D15" s="37"/>
      <c r="E15" s="37"/>
      <c r="F15" s="37"/>
      <c r="G15" s="37"/>
      <c r="H15" s="37"/>
      <c r="I15" s="37"/>
      <c r="J15" s="37"/>
      <c r="K15" s="37"/>
      <c r="L15" s="37"/>
      <c r="M15" s="37"/>
      <c r="N15" s="37"/>
      <c r="O15" s="37"/>
    </row>
    <row r="16" spans="1:15" ht="14.5" x14ac:dyDescent="0.35">
      <c r="A16" s="18"/>
      <c r="B16" s="21"/>
      <c r="C16" s="44" t="s">
        <v>37</v>
      </c>
      <c r="D16" s="18"/>
      <c r="E16" s="18"/>
      <c r="F16" s="18"/>
      <c r="G16" s="18"/>
      <c r="H16" s="18"/>
      <c r="I16" s="18"/>
      <c r="J16" s="18"/>
      <c r="K16" s="18"/>
      <c r="L16" s="18"/>
      <c r="M16" s="18"/>
      <c r="N16" s="18"/>
      <c r="O16" s="18"/>
    </row>
    <row r="17" spans="1:15" ht="14.5" x14ac:dyDescent="0.35">
      <c r="A17" s="18"/>
      <c r="B17" s="21"/>
      <c r="C17" s="18"/>
      <c r="D17" s="18"/>
      <c r="E17" s="18"/>
      <c r="F17" s="18"/>
      <c r="G17" s="18"/>
      <c r="H17" s="18"/>
      <c r="I17" s="18"/>
      <c r="J17" s="18"/>
      <c r="K17" s="18"/>
      <c r="L17" s="18"/>
      <c r="M17" s="18"/>
      <c r="N17" s="18"/>
      <c r="O17" s="18"/>
    </row>
    <row r="18" spans="1:15" ht="14.5" x14ac:dyDescent="0.35">
      <c r="A18" s="18"/>
      <c r="B18" s="21" t="s">
        <v>26</v>
      </c>
      <c r="C18" s="75" t="s">
        <v>108</v>
      </c>
      <c r="D18" s="18"/>
      <c r="E18" s="18"/>
      <c r="F18" s="18"/>
      <c r="G18" s="18"/>
      <c r="H18" s="18"/>
      <c r="I18" s="18"/>
      <c r="J18" s="18"/>
      <c r="K18" s="18"/>
      <c r="L18" s="18"/>
      <c r="M18" s="18"/>
      <c r="N18" s="18"/>
      <c r="O18" s="18"/>
    </row>
    <row r="19" spans="1:15" ht="4.5" customHeight="1" x14ac:dyDescent="0.35">
      <c r="A19" s="18"/>
      <c r="B19" s="21"/>
      <c r="C19" s="20"/>
      <c r="D19" s="18"/>
      <c r="E19" s="18"/>
      <c r="F19" s="18"/>
      <c r="G19" s="18"/>
      <c r="H19" s="18"/>
      <c r="I19" s="18"/>
      <c r="J19" s="18"/>
      <c r="K19" s="18"/>
      <c r="L19" s="18"/>
      <c r="M19" s="18"/>
      <c r="N19" s="18"/>
      <c r="O19" s="18"/>
    </row>
    <row r="20" spans="1:15" ht="39" customHeight="1" x14ac:dyDescent="0.35">
      <c r="A20" s="18"/>
      <c r="B20" s="18"/>
      <c r="C20" s="128" t="s">
        <v>110</v>
      </c>
      <c r="D20" s="128"/>
      <c r="E20" s="128"/>
      <c r="F20" s="128"/>
      <c r="G20" s="128"/>
      <c r="H20" s="128"/>
      <c r="I20" s="128"/>
      <c r="J20" s="128"/>
      <c r="K20" s="128"/>
      <c r="L20" s="128"/>
      <c r="M20" s="112"/>
      <c r="N20" s="112"/>
      <c r="O20" s="112"/>
    </row>
    <row r="21" spans="1:15" ht="14.5" x14ac:dyDescent="0.35">
      <c r="A21" s="18"/>
      <c r="B21" s="18"/>
      <c r="C21" s="43" t="s">
        <v>38</v>
      </c>
      <c r="D21" s="18"/>
      <c r="E21" s="18"/>
      <c r="F21" s="18"/>
      <c r="G21" s="18"/>
      <c r="H21" s="18"/>
      <c r="I21" s="18"/>
      <c r="J21" s="18"/>
      <c r="K21" s="18"/>
      <c r="L21" s="18"/>
      <c r="M21" s="18"/>
      <c r="N21" s="18"/>
      <c r="O21" s="18"/>
    </row>
    <row r="22" spans="1:15" ht="14.5" x14ac:dyDescent="0.35">
      <c r="A22" s="18"/>
      <c r="B22" s="18"/>
      <c r="C22" s="18"/>
      <c r="D22" s="18"/>
      <c r="E22" s="18"/>
      <c r="F22" s="18"/>
      <c r="G22" s="18"/>
      <c r="H22" s="18"/>
      <c r="I22" s="18"/>
      <c r="J22" s="18"/>
      <c r="K22" s="18"/>
      <c r="L22" s="18"/>
      <c r="M22" s="18"/>
      <c r="N22" s="18"/>
      <c r="O22" s="18"/>
    </row>
    <row r="23" spans="1:15" ht="14.5" x14ac:dyDescent="0.35">
      <c r="A23" s="18"/>
      <c r="B23" s="21" t="s">
        <v>46</v>
      </c>
      <c r="C23" s="75" t="s">
        <v>109</v>
      </c>
      <c r="D23" s="18"/>
      <c r="E23" s="18"/>
      <c r="F23" s="18"/>
      <c r="G23" s="18"/>
      <c r="H23" s="18"/>
      <c r="I23" s="18"/>
      <c r="J23" s="18"/>
      <c r="K23" s="18"/>
      <c r="L23" s="18"/>
      <c r="M23" s="18"/>
      <c r="N23" s="18"/>
      <c r="O23" s="18"/>
    </row>
    <row r="24" spans="1:15" ht="6.75" customHeight="1" x14ac:dyDescent="0.35">
      <c r="A24" s="18"/>
      <c r="B24" s="18"/>
      <c r="C24" s="18"/>
      <c r="D24" s="18"/>
      <c r="E24" s="18"/>
      <c r="F24" s="18"/>
      <c r="G24" s="18"/>
      <c r="H24" s="18"/>
      <c r="I24" s="18"/>
      <c r="J24" s="18"/>
      <c r="K24" s="18"/>
      <c r="L24" s="18"/>
      <c r="M24" s="18"/>
      <c r="N24" s="18"/>
      <c r="O24" s="18"/>
    </row>
    <row r="25" spans="1:15" ht="36.75" customHeight="1" x14ac:dyDescent="0.25">
      <c r="C25" s="128" t="s">
        <v>122</v>
      </c>
      <c r="D25" s="128"/>
      <c r="E25" s="128"/>
      <c r="F25" s="128"/>
      <c r="G25" s="128"/>
      <c r="H25" s="128"/>
      <c r="I25" s="128"/>
      <c r="J25" s="128"/>
      <c r="K25" s="128"/>
      <c r="L25" s="128"/>
    </row>
  </sheetData>
  <sheetProtection password="C9B3" sheet="1" objects="1" scenarios="1"/>
  <mergeCells count="5">
    <mergeCell ref="B7:L7"/>
    <mergeCell ref="C25:L25"/>
    <mergeCell ref="C10:L10"/>
    <mergeCell ref="C14:L14"/>
    <mergeCell ref="C20:L20"/>
  </mergeCells>
  <pageMargins left="0.25" right="0.25"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W109"/>
  <sheetViews>
    <sheetView showGridLines="0" showRowColHeaders="0" zoomScaleNormal="100" workbookViewId="0">
      <selection activeCell="C4" sqref="C4:I4"/>
    </sheetView>
  </sheetViews>
  <sheetFormatPr defaultColWidth="9.1796875" defaultRowHeight="12.5" x14ac:dyDescent="0.25"/>
  <cols>
    <col min="1" max="1" width="3.81640625" style="7" customWidth="1"/>
    <col min="2" max="2" width="40.7265625" style="7" customWidth="1"/>
    <col min="3" max="3" width="12.54296875" style="7" customWidth="1"/>
    <col min="4" max="4" width="12.7265625" style="7" customWidth="1"/>
    <col min="5" max="5" width="12.54296875" style="7" customWidth="1"/>
    <col min="6" max="6" width="13.81640625" style="7" customWidth="1"/>
    <col min="7" max="7" width="14.54296875" style="7" customWidth="1"/>
    <col min="8" max="8" width="16.54296875" style="7" customWidth="1"/>
    <col min="9" max="9" width="16.1796875" style="7" customWidth="1"/>
    <col min="10" max="10" width="15.453125" style="7" customWidth="1"/>
    <col min="11" max="11" width="10.453125" style="7" customWidth="1"/>
    <col min="12" max="12" width="10.7265625" style="7" customWidth="1"/>
    <col min="13" max="13" width="13.81640625" style="6" customWidth="1"/>
    <col min="14" max="14" width="13.81640625" style="7" customWidth="1"/>
    <col min="15" max="15" width="12.26953125" style="7" customWidth="1"/>
    <col min="16" max="16" width="9.1796875" style="7" hidden="1" customWidth="1"/>
    <col min="17" max="17" width="15.54296875" style="7" hidden="1" customWidth="1"/>
    <col min="18" max="18" width="9.1796875" style="7" customWidth="1"/>
    <col min="19" max="19" width="18.81640625" style="7" customWidth="1"/>
    <col min="20" max="20" width="17.81640625" style="7" customWidth="1"/>
    <col min="21" max="21" width="11.7265625" style="7" customWidth="1"/>
    <col min="22" max="16384" width="9.1796875" style="7"/>
  </cols>
  <sheetData>
    <row r="1" spans="2:23" s="40" customFormat="1" ht="44.25" customHeight="1" x14ac:dyDescent="0.3">
      <c r="B1" s="129" t="s">
        <v>15</v>
      </c>
      <c r="C1" s="129"/>
      <c r="D1" s="129"/>
      <c r="E1" s="129"/>
      <c r="F1" s="129"/>
      <c r="G1" s="129"/>
      <c r="H1" s="129"/>
      <c r="I1" s="129"/>
      <c r="J1" s="129"/>
      <c r="K1" s="125"/>
      <c r="L1" s="113"/>
      <c r="M1" s="113"/>
    </row>
    <row r="2" spans="2:23" s="27" customFormat="1" ht="21" customHeight="1" x14ac:dyDescent="0.3">
      <c r="B2" s="130" t="s">
        <v>114</v>
      </c>
      <c r="C2" s="130"/>
      <c r="D2" s="130"/>
      <c r="E2" s="130"/>
      <c r="F2" s="130"/>
      <c r="G2" s="130"/>
      <c r="H2" s="130"/>
      <c r="I2" s="130"/>
      <c r="J2" s="130"/>
    </row>
    <row r="3" spans="2:23" s="27" customFormat="1" ht="63.75" customHeight="1" x14ac:dyDescent="0.3">
      <c r="B3" s="93" t="s">
        <v>19</v>
      </c>
      <c r="C3" s="128" t="s">
        <v>104</v>
      </c>
      <c r="D3" s="128"/>
      <c r="E3" s="128"/>
      <c r="F3" s="128"/>
      <c r="G3" s="128"/>
      <c r="H3" s="128"/>
      <c r="I3" s="128"/>
      <c r="J3" s="114"/>
      <c r="O3" s="128"/>
      <c r="P3" s="128"/>
      <c r="Q3" s="128"/>
      <c r="R3" s="128"/>
      <c r="S3" s="128"/>
      <c r="T3" s="128"/>
      <c r="U3" s="128"/>
      <c r="V3" s="128"/>
      <c r="W3" s="128"/>
    </row>
    <row r="4" spans="2:23" s="27" customFormat="1" ht="78" customHeight="1" x14ac:dyDescent="0.3">
      <c r="B4" s="114"/>
      <c r="C4" s="128" t="s">
        <v>121</v>
      </c>
      <c r="D4" s="128"/>
      <c r="E4" s="128"/>
      <c r="F4" s="128"/>
      <c r="G4" s="128"/>
      <c r="H4" s="128"/>
      <c r="I4" s="128"/>
      <c r="J4" s="114"/>
      <c r="O4" s="114"/>
      <c r="P4" s="114"/>
      <c r="Q4" s="114"/>
      <c r="R4" s="114"/>
      <c r="S4" s="114"/>
      <c r="T4" s="114"/>
      <c r="U4" s="114"/>
      <c r="V4" s="114"/>
      <c r="W4" s="114"/>
    </row>
    <row r="5" spans="2:23" s="27" customFormat="1" ht="63.75" customHeight="1" x14ac:dyDescent="0.3">
      <c r="B5" s="93" t="s">
        <v>21</v>
      </c>
      <c r="C5" s="128" t="s">
        <v>112</v>
      </c>
      <c r="D5" s="128"/>
      <c r="E5" s="128"/>
      <c r="F5" s="128"/>
      <c r="G5" s="128"/>
      <c r="H5" s="128"/>
      <c r="I5" s="128"/>
      <c r="J5" s="114"/>
    </row>
    <row r="6" spans="2:23" ht="30.5" x14ac:dyDescent="0.5">
      <c r="C6" s="73" t="s">
        <v>88</v>
      </c>
      <c r="D6" s="73" t="s">
        <v>89</v>
      </c>
      <c r="E6" s="73" t="s">
        <v>90</v>
      </c>
      <c r="F6" s="73" t="s">
        <v>91</v>
      </c>
      <c r="G6" s="73" t="s">
        <v>92</v>
      </c>
      <c r="H6" s="73" t="s">
        <v>93</v>
      </c>
      <c r="I6" s="73" t="s">
        <v>94</v>
      </c>
      <c r="J6" s="49" t="s">
        <v>87</v>
      </c>
      <c r="K6" s="9"/>
      <c r="L6" s="5"/>
      <c r="M6" s="5"/>
      <c r="N6" s="5"/>
      <c r="O6" s="2"/>
    </row>
    <row r="7" spans="2:23" ht="25.5" customHeight="1" x14ac:dyDescent="0.5">
      <c r="C7" s="83"/>
      <c r="D7" s="83"/>
      <c r="E7" s="83"/>
      <c r="F7" s="83"/>
      <c r="G7" s="83"/>
      <c r="H7" s="83"/>
      <c r="I7" s="83"/>
      <c r="J7" s="50">
        <f>C7+D7+E7+F7+G7+H7+I7</f>
        <v>0</v>
      </c>
      <c r="K7" s="8"/>
      <c r="L7" s="8"/>
      <c r="M7" s="8"/>
      <c r="N7" s="8"/>
      <c r="O7" s="24"/>
    </row>
    <row r="8" spans="2:23" customFormat="1" ht="16.5" customHeight="1" x14ac:dyDescent="0.25"/>
    <row r="9" spans="2:23" s="27" customFormat="1" ht="57" customHeight="1" x14ac:dyDescent="0.3">
      <c r="B9" s="114"/>
      <c r="C9" s="128" t="s">
        <v>103</v>
      </c>
      <c r="D9" s="128"/>
      <c r="E9" s="128"/>
      <c r="F9" s="128"/>
      <c r="G9" s="128"/>
      <c r="H9" s="128"/>
      <c r="I9" s="128"/>
      <c r="J9" s="114"/>
      <c r="K9" s="114"/>
      <c r="L9" s="114"/>
      <c r="M9" s="114"/>
    </row>
    <row r="10" spans="2:23" s="27" customFormat="1" ht="13" x14ac:dyDescent="0.3">
      <c r="G10" s="31"/>
      <c r="H10" s="31"/>
      <c r="I10" s="31"/>
      <c r="J10" s="31"/>
    </row>
    <row r="11" spans="2:23" s="27" customFormat="1" ht="20.25" customHeight="1" x14ac:dyDescent="0.45">
      <c r="B11" s="131" t="s">
        <v>23</v>
      </c>
      <c r="C11" s="132"/>
      <c r="D11" s="132"/>
      <c r="E11" s="132"/>
      <c r="F11" s="133"/>
      <c r="H11" s="131" t="s">
        <v>42</v>
      </c>
      <c r="I11" s="133"/>
      <c r="J11" s="28"/>
    </row>
    <row r="12" spans="2:23" s="27" customFormat="1" ht="39" x14ac:dyDescent="0.3">
      <c r="B12" s="53" t="s">
        <v>39</v>
      </c>
      <c r="C12" s="54" t="s">
        <v>34</v>
      </c>
      <c r="D12" s="53" t="s">
        <v>1</v>
      </c>
      <c r="E12" s="53" t="s">
        <v>98</v>
      </c>
      <c r="F12" s="53" t="s">
        <v>41</v>
      </c>
      <c r="H12" s="53" t="s">
        <v>4</v>
      </c>
      <c r="I12" s="53" t="s">
        <v>9</v>
      </c>
      <c r="J12" s="76"/>
      <c r="P12" s="14" t="s">
        <v>40</v>
      </c>
    </row>
    <row r="13" spans="2:23" s="27" customFormat="1" ht="13" x14ac:dyDescent="0.3">
      <c r="B13" s="88" t="s">
        <v>99</v>
      </c>
      <c r="C13" s="88" t="s">
        <v>24</v>
      </c>
      <c r="D13" s="94">
        <v>5</v>
      </c>
      <c r="E13" s="101">
        <v>118</v>
      </c>
      <c r="F13" s="95">
        <v>20</v>
      </c>
      <c r="G13" s="89"/>
      <c r="H13" s="90">
        <v>613.6</v>
      </c>
      <c r="I13" s="91">
        <v>67.496000000000009</v>
      </c>
      <c r="J13" s="33"/>
      <c r="P13" s="10"/>
    </row>
    <row r="14" spans="2:23" s="27" customFormat="1" ht="13" x14ac:dyDescent="0.3">
      <c r="B14" s="29" t="s">
        <v>14</v>
      </c>
      <c r="C14" s="29" t="s">
        <v>24</v>
      </c>
      <c r="D14" s="79"/>
      <c r="E14" s="80"/>
      <c r="F14" s="96">
        <f>VLOOKUP(B14,'Drop Downs'!$D$8:$E$13,2,FALSE)</f>
        <v>0</v>
      </c>
      <c r="H14" s="46">
        <f t="shared" ref="H14:H25" si="0">P14</f>
        <v>0</v>
      </c>
      <c r="I14" s="47">
        <f t="shared" ref="I14:I25" si="1">H14*0.11</f>
        <v>0</v>
      </c>
      <c r="J14" s="33"/>
      <c r="P14" s="10">
        <f t="shared" ref="P14:P26" si="2">D14*E14*52*F14/1000</f>
        <v>0</v>
      </c>
    </row>
    <row r="15" spans="2:23" s="27" customFormat="1" ht="13" x14ac:dyDescent="0.3">
      <c r="B15" s="29" t="s">
        <v>14</v>
      </c>
      <c r="C15" s="29" t="s">
        <v>24</v>
      </c>
      <c r="D15" s="79"/>
      <c r="E15" s="80"/>
      <c r="F15" s="96">
        <f>VLOOKUP(B15,'Drop Downs'!$D$8:$E$13,2,FALSE)</f>
        <v>0</v>
      </c>
      <c r="H15" s="46">
        <f t="shared" si="0"/>
        <v>0</v>
      </c>
      <c r="I15" s="47">
        <f t="shared" si="1"/>
        <v>0</v>
      </c>
      <c r="J15" s="33"/>
      <c r="P15" s="10">
        <f t="shared" si="2"/>
        <v>0</v>
      </c>
    </row>
    <row r="16" spans="2:23" s="27" customFormat="1" ht="13" x14ac:dyDescent="0.3">
      <c r="B16" s="29" t="s">
        <v>14</v>
      </c>
      <c r="C16" s="29" t="s">
        <v>24</v>
      </c>
      <c r="D16" s="79"/>
      <c r="E16" s="80"/>
      <c r="F16" s="96">
        <f>VLOOKUP(B16,'Drop Downs'!$D$8:$E$13,2,FALSE)</f>
        <v>0</v>
      </c>
      <c r="H16" s="46">
        <f t="shared" si="0"/>
        <v>0</v>
      </c>
      <c r="I16" s="47">
        <f t="shared" si="1"/>
        <v>0</v>
      </c>
      <c r="J16" s="33"/>
      <c r="P16" s="10">
        <f t="shared" si="2"/>
        <v>0</v>
      </c>
    </row>
    <row r="17" spans="2:16" s="27" customFormat="1" ht="13" x14ac:dyDescent="0.3">
      <c r="B17" s="29" t="s">
        <v>14</v>
      </c>
      <c r="C17" s="29" t="s">
        <v>24</v>
      </c>
      <c r="D17" s="79"/>
      <c r="E17" s="80"/>
      <c r="F17" s="96">
        <f>VLOOKUP(B17,'Drop Downs'!$D$8:$E$13,2,FALSE)</f>
        <v>0</v>
      </c>
      <c r="H17" s="46">
        <f t="shared" si="0"/>
        <v>0</v>
      </c>
      <c r="I17" s="47">
        <f t="shared" si="1"/>
        <v>0</v>
      </c>
      <c r="J17" s="33"/>
      <c r="P17" s="10">
        <f t="shared" si="2"/>
        <v>0</v>
      </c>
    </row>
    <row r="18" spans="2:16" s="27" customFormat="1" ht="13" x14ac:dyDescent="0.3">
      <c r="B18" s="29" t="s">
        <v>14</v>
      </c>
      <c r="C18" s="29" t="s">
        <v>24</v>
      </c>
      <c r="D18" s="79"/>
      <c r="E18" s="80"/>
      <c r="F18" s="96">
        <f>VLOOKUP(B18,'Drop Downs'!$D$8:$E$13,2,FALSE)</f>
        <v>0</v>
      </c>
      <c r="H18" s="46">
        <f t="shared" si="0"/>
        <v>0</v>
      </c>
      <c r="I18" s="47">
        <f t="shared" si="1"/>
        <v>0</v>
      </c>
      <c r="J18" s="33"/>
      <c r="P18" s="10">
        <f t="shared" si="2"/>
        <v>0</v>
      </c>
    </row>
    <row r="19" spans="2:16" s="27" customFormat="1" ht="13" x14ac:dyDescent="0.3">
      <c r="B19" s="29" t="s">
        <v>14</v>
      </c>
      <c r="C19" s="29" t="s">
        <v>24</v>
      </c>
      <c r="D19" s="79"/>
      <c r="E19" s="80"/>
      <c r="F19" s="96">
        <f>VLOOKUP(B19,'Drop Downs'!$D$8:$E$13,2,FALSE)</f>
        <v>0</v>
      </c>
      <c r="H19" s="46">
        <f t="shared" si="0"/>
        <v>0</v>
      </c>
      <c r="I19" s="47">
        <f t="shared" si="1"/>
        <v>0</v>
      </c>
      <c r="J19" s="33"/>
      <c r="P19" s="10">
        <f t="shared" si="2"/>
        <v>0</v>
      </c>
    </row>
    <row r="20" spans="2:16" s="27" customFormat="1" ht="13" x14ac:dyDescent="0.3">
      <c r="B20" s="29" t="s">
        <v>14</v>
      </c>
      <c r="C20" s="29" t="s">
        <v>24</v>
      </c>
      <c r="D20" s="79"/>
      <c r="E20" s="80"/>
      <c r="F20" s="96">
        <f>VLOOKUP(B20,'Drop Downs'!$D$8:$E$13,2,FALSE)</f>
        <v>0</v>
      </c>
      <c r="H20" s="46">
        <f t="shared" si="0"/>
        <v>0</v>
      </c>
      <c r="I20" s="47">
        <f t="shared" si="1"/>
        <v>0</v>
      </c>
      <c r="J20" s="33"/>
      <c r="P20" s="10">
        <f t="shared" si="2"/>
        <v>0</v>
      </c>
    </row>
    <row r="21" spans="2:16" s="27" customFormat="1" ht="13" x14ac:dyDescent="0.3">
      <c r="B21" s="29" t="s">
        <v>14</v>
      </c>
      <c r="C21" s="29" t="s">
        <v>24</v>
      </c>
      <c r="D21" s="79"/>
      <c r="E21" s="80"/>
      <c r="F21" s="96">
        <f>VLOOKUP(B21,'Drop Downs'!$D$8:$E$13,2,FALSE)</f>
        <v>0</v>
      </c>
      <c r="H21" s="46">
        <f t="shared" si="0"/>
        <v>0</v>
      </c>
      <c r="I21" s="47">
        <f t="shared" si="1"/>
        <v>0</v>
      </c>
      <c r="J21" s="33"/>
      <c r="P21" s="10">
        <f t="shared" si="2"/>
        <v>0</v>
      </c>
    </row>
    <row r="22" spans="2:16" s="27" customFormat="1" ht="13" x14ac:dyDescent="0.3">
      <c r="B22" s="29" t="s">
        <v>14</v>
      </c>
      <c r="C22" s="29" t="s">
        <v>24</v>
      </c>
      <c r="D22" s="79"/>
      <c r="E22" s="80"/>
      <c r="F22" s="96">
        <f>VLOOKUP(B22,'Drop Downs'!$D$8:$E$13,2,FALSE)</f>
        <v>0</v>
      </c>
      <c r="H22" s="46">
        <f t="shared" si="0"/>
        <v>0</v>
      </c>
      <c r="I22" s="47">
        <f t="shared" si="1"/>
        <v>0</v>
      </c>
      <c r="J22" s="33"/>
      <c r="P22" s="10">
        <f t="shared" si="2"/>
        <v>0</v>
      </c>
    </row>
    <row r="23" spans="2:16" s="27" customFormat="1" ht="13" x14ac:dyDescent="0.3">
      <c r="B23" s="29" t="s">
        <v>14</v>
      </c>
      <c r="C23" s="29" t="s">
        <v>24</v>
      </c>
      <c r="D23" s="79"/>
      <c r="E23" s="80"/>
      <c r="F23" s="96">
        <f>VLOOKUP(B23,'Drop Downs'!$D$8:$E$13,2,FALSE)</f>
        <v>0</v>
      </c>
      <c r="H23" s="46">
        <f t="shared" si="0"/>
        <v>0</v>
      </c>
      <c r="I23" s="47">
        <f t="shared" si="1"/>
        <v>0</v>
      </c>
      <c r="J23" s="33"/>
      <c r="P23" s="10">
        <f t="shared" si="2"/>
        <v>0</v>
      </c>
    </row>
    <row r="24" spans="2:16" s="27" customFormat="1" ht="13" x14ac:dyDescent="0.3">
      <c r="B24" s="29" t="s">
        <v>14</v>
      </c>
      <c r="C24" s="29" t="s">
        <v>24</v>
      </c>
      <c r="D24" s="79"/>
      <c r="E24" s="80"/>
      <c r="F24" s="96">
        <f>VLOOKUP(B24,'Drop Downs'!$D$8:$E$13,2,FALSE)</f>
        <v>0</v>
      </c>
      <c r="H24" s="46">
        <f t="shared" si="0"/>
        <v>0</v>
      </c>
      <c r="I24" s="47">
        <f t="shared" si="1"/>
        <v>0</v>
      </c>
      <c r="J24" s="33"/>
      <c r="N24" s="32"/>
      <c r="P24" s="10">
        <f t="shared" si="2"/>
        <v>0</v>
      </c>
    </row>
    <row r="25" spans="2:16" s="27" customFormat="1" ht="13" x14ac:dyDescent="0.3">
      <c r="B25" s="29" t="s">
        <v>14</v>
      </c>
      <c r="C25" s="29" t="s">
        <v>24</v>
      </c>
      <c r="D25" s="79"/>
      <c r="E25" s="80"/>
      <c r="F25" s="96">
        <f>VLOOKUP(B25,'Drop Downs'!$D$8:$E$13,2,FALSE)</f>
        <v>0</v>
      </c>
      <c r="H25" s="46">
        <f t="shared" si="0"/>
        <v>0</v>
      </c>
      <c r="I25" s="47">
        <f t="shared" si="1"/>
        <v>0</v>
      </c>
      <c r="J25" s="34"/>
      <c r="P25" s="10">
        <f t="shared" si="2"/>
        <v>0</v>
      </c>
    </row>
    <row r="26" spans="2:16" s="27" customFormat="1" ht="13" x14ac:dyDescent="0.3">
      <c r="B26" s="134"/>
      <c r="C26" s="135"/>
      <c r="D26" s="135"/>
      <c r="E26" s="135"/>
      <c r="F26" s="136"/>
      <c r="H26" s="55">
        <f>SUM(H14:H25)</f>
        <v>0</v>
      </c>
      <c r="I26" s="103">
        <f>SUM(I14:I25)</f>
        <v>0</v>
      </c>
      <c r="J26" s="30"/>
      <c r="P26" s="10">
        <f t="shared" si="2"/>
        <v>0</v>
      </c>
    </row>
    <row r="27" spans="2:16" s="27" customFormat="1" ht="13" x14ac:dyDescent="0.3">
      <c r="G27" s="31"/>
      <c r="H27" s="31"/>
      <c r="I27" s="31"/>
      <c r="J27" s="31"/>
    </row>
    <row r="28" spans="2:16" s="27" customFormat="1" ht="13" x14ac:dyDescent="0.3">
      <c r="G28" s="31"/>
      <c r="H28" s="31"/>
      <c r="I28" s="31"/>
      <c r="J28" s="31"/>
    </row>
    <row r="29" spans="2:16" s="27" customFormat="1" ht="13" x14ac:dyDescent="0.3">
      <c r="G29" s="31"/>
      <c r="H29" s="31"/>
      <c r="I29" s="31"/>
      <c r="J29" s="31"/>
    </row>
    <row r="30" spans="2:16" s="27" customFormat="1" ht="13" x14ac:dyDescent="0.3">
      <c r="G30" s="31"/>
      <c r="H30" s="31"/>
      <c r="I30" s="31"/>
    </row>
    <row r="31" spans="2:16" s="123" customFormat="1" ht="26" x14ac:dyDescent="0.25">
      <c r="B31" s="129" t="s">
        <v>120</v>
      </c>
      <c r="C31" s="129"/>
      <c r="D31" s="129"/>
      <c r="E31" s="129"/>
      <c r="F31" s="129"/>
      <c r="G31" s="129"/>
      <c r="H31" s="129"/>
      <c r="I31" s="129"/>
      <c r="J31" s="129"/>
      <c r="K31" s="129"/>
      <c r="M31" s="124"/>
    </row>
    <row r="33" spans="2:2" s="27" customFormat="1" ht="15.5" x14ac:dyDescent="0.35">
      <c r="B33" s="100" t="s">
        <v>79</v>
      </c>
    </row>
    <row r="34" spans="2:2" s="27" customFormat="1" ht="13" x14ac:dyDescent="0.3"/>
    <row r="35" spans="2:2" s="27" customFormat="1" ht="13" x14ac:dyDescent="0.3"/>
    <row r="36" spans="2:2" s="27" customFormat="1" ht="13" x14ac:dyDescent="0.3"/>
    <row r="37" spans="2:2" s="27" customFormat="1" ht="13" x14ac:dyDescent="0.3"/>
    <row r="38" spans="2:2" s="27" customFormat="1" ht="13" x14ac:dyDescent="0.3"/>
    <row r="39" spans="2:2" s="27" customFormat="1" ht="13" x14ac:dyDescent="0.3"/>
    <row r="40" spans="2:2" s="27" customFormat="1" ht="13" x14ac:dyDescent="0.3"/>
    <row r="41" spans="2:2" s="27" customFormat="1" ht="13" x14ac:dyDescent="0.3"/>
    <row r="42" spans="2:2" s="27" customFormat="1" ht="13" x14ac:dyDescent="0.3"/>
    <row r="43" spans="2:2" s="27" customFormat="1" ht="13" x14ac:dyDescent="0.3"/>
    <row r="44" spans="2:2" s="27" customFormat="1" ht="13" x14ac:dyDescent="0.3"/>
    <row r="45" spans="2:2" s="27" customFormat="1" ht="13" x14ac:dyDescent="0.3"/>
    <row r="46" spans="2:2" s="27" customFormat="1" ht="13" x14ac:dyDescent="0.3"/>
    <row r="47" spans="2:2" s="27" customFormat="1" ht="15.5" x14ac:dyDescent="0.35">
      <c r="B47" s="100" t="s">
        <v>81</v>
      </c>
    </row>
    <row r="48" spans="2:2" s="27" customFormat="1" ht="13" x14ac:dyDescent="0.3"/>
    <row r="49" spans="2:2" s="27" customFormat="1" ht="13" x14ac:dyDescent="0.3"/>
    <row r="50" spans="2:2" s="27" customFormat="1" ht="13" x14ac:dyDescent="0.3"/>
    <row r="51" spans="2:2" s="27" customFormat="1" ht="13" x14ac:dyDescent="0.3"/>
    <row r="52" spans="2:2" s="27" customFormat="1" ht="13" x14ac:dyDescent="0.3"/>
    <row r="53" spans="2:2" s="27" customFormat="1" ht="13" x14ac:dyDescent="0.3"/>
    <row r="54" spans="2:2" s="27" customFormat="1" ht="13" x14ac:dyDescent="0.3"/>
    <row r="55" spans="2:2" s="27" customFormat="1" ht="13" x14ac:dyDescent="0.3"/>
    <row r="56" spans="2:2" s="27" customFormat="1" ht="13" x14ac:dyDescent="0.3"/>
    <row r="57" spans="2:2" s="27" customFormat="1" ht="13" x14ac:dyDescent="0.3"/>
    <row r="58" spans="2:2" s="27" customFormat="1" ht="13" x14ac:dyDescent="0.3"/>
    <row r="59" spans="2:2" s="27" customFormat="1" ht="13" x14ac:dyDescent="0.3"/>
    <row r="60" spans="2:2" s="27" customFormat="1" ht="13" x14ac:dyDescent="0.3"/>
    <row r="61" spans="2:2" s="27" customFormat="1" ht="13" x14ac:dyDescent="0.3"/>
    <row r="62" spans="2:2" s="27" customFormat="1" ht="13" x14ac:dyDescent="0.3"/>
    <row r="63" spans="2:2" s="27" customFormat="1" ht="15.5" x14ac:dyDescent="0.35">
      <c r="B63" s="100" t="s">
        <v>107</v>
      </c>
    </row>
    <row r="64" spans="2:2" s="27" customFormat="1" ht="13" x14ac:dyDescent="0.3"/>
    <row r="65" spans="2:2" s="27" customFormat="1" ht="13" x14ac:dyDescent="0.3"/>
    <row r="66" spans="2:2" s="27" customFormat="1" ht="13" x14ac:dyDescent="0.3"/>
    <row r="67" spans="2:2" s="27" customFormat="1" ht="13" x14ac:dyDescent="0.3"/>
    <row r="68" spans="2:2" s="27" customFormat="1" ht="13" x14ac:dyDescent="0.3"/>
    <row r="69" spans="2:2" s="27" customFormat="1" ht="13" x14ac:dyDescent="0.3"/>
    <row r="70" spans="2:2" s="27" customFormat="1" ht="13" x14ac:dyDescent="0.3"/>
    <row r="71" spans="2:2" s="27" customFormat="1" ht="13" x14ac:dyDescent="0.3"/>
    <row r="72" spans="2:2" s="27" customFormat="1" ht="13" x14ac:dyDescent="0.3"/>
    <row r="73" spans="2:2" s="27" customFormat="1" ht="13" x14ac:dyDescent="0.3"/>
    <row r="74" spans="2:2" s="27" customFormat="1" ht="13" x14ac:dyDescent="0.3"/>
    <row r="75" spans="2:2" s="27" customFormat="1" ht="13" x14ac:dyDescent="0.3"/>
    <row r="76" spans="2:2" s="27" customFormat="1" ht="13" x14ac:dyDescent="0.3"/>
    <row r="77" spans="2:2" s="27" customFormat="1" ht="13" x14ac:dyDescent="0.3"/>
    <row r="78" spans="2:2" s="27" customFormat="1" ht="13" x14ac:dyDescent="0.3"/>
    <row r="79" spans="2:2" s="27" customFormat="1" ht="15.5" x14ac:dyDescent="0.35">
      <c r="B79" s="100" t="s">
        <v>83</v>
      </c>
    </row>
    <row r="80" spans="2:2" s="27" customFormat="1" ht="13" x14ac:dyDescent="0.3"/>
    <row r="81" spans="2:2" s="27" customFormat="1" ht="13" x14ac:dyDescent="0.3"/>
    <row r="82" spans="2:2" s="27" customFormat="1" ht="13" x14ac:dyDescent="0.3"/>
    <row r="83" spans="2:2" s="27" customFormat="1" ht="13" x14ac:dyDescent="0.3"/>
    <row r="84" spans="2:2" s="27" customFormat="1" ht="13" x14ac:dyDescent="0.3"/>
    <row r="85" spans="2:2" s="27" customFormat="1" ht="13" x14ac:dyDescent="0.3"/>
    <row r="86" spans="2:2" s="27" customFormat="1" ht="13" x14ac:dyDescent="0.3"/>
    <row r="87" spans="2:2" s="27" customFormat="1" ht="13" x14ac:dyDescent="0.3"/>
    <row r="88" spans="2:2" s="27" customFormat="1" ht="13" x14ac:dyDescent="0.3"/>
    <row r="89" spans="2:2" s="27" customFormat="1" ht="13" x14ac:dyDescent="0.3"/>
    <row r="90" spans="2:2" s="27" customFormat="1" ht="13" x14ac:dyDescent="0.3"/>
    <row r="91" spans="2:2" s="27" customFormat="1" ht="13" x14ac:dyDescent="0.3"/>
    <row r="92" spans="2:2" s="27" customFormat="1" ht="13" x14ac:dyDescent="0.3"/>
    <row r="93" spans="2:2" s="27" customFormat="1" ht="13" x14ac:dyDescent="0.3"/>
    <row r="94" spans="2:2" s="27" customFormat="1" ht="13" x14ac:dyDescent="0.3"/>
    <row r="95" spans="2:2" s="27" customFormat="1" ht="15.5" x14ac:dyDescent="0.35">
      <c r="B95" s="100" t="s">
        <v>82</v>
      </c>
    </row>
    <row r="96" spans="2:2" s="27" customFormat="1" ht="13" x14ac:dyDescent="0.3"/>
    <row r="97" s="27" customFormat="1" ht="13" x14ac:dyDescent="0.3"/>
    <row r="98" s="27" customFormat="1" ht="13" x14ac:dyDescent="0.3"/>
    <row r="99" s="27" customFormat="1" ht="13" x14ac:dyDescent="0.3"/>
    <row r="100" s="27" customFormat="1" ht="13" x14ac:dyDescent="0.3"/>
    <row r="101" s="27" customFormat="1" ht="13" x14ac:dyDescent="0.3"/>
    <row r="102" s="27" customFormat="1" ht="13" x14ac:dyDescent="0.3"/>
    <row r="103" s="27" customFormat="1" ht="13" x14ac:dyDescent="0.3"/>
    <row r="104" s="27" customFormat="1" ht="13" x14ac:dyDescent="0.3"/>
    <row r="105" s="27" customFormat="1" ht="13" x14ac:dyDescent="0.3"/>
    <row r="106" s="27" customFormat="1" ht="13" x14ac:dyDescent="0.3"/>
    <row r="107" s="27" customFormat="1" ht="13" x14ac:dyDescent="0.3"/>
    <row r="108" s="27" customFormat="1" ht="13" x14ac:dyDescent="0.3"/>
    <row r="109" s="27" customFormat="1" ht="13" x14ac:dyDescent="0.3"/>
  </sheetData>
  <sheetProtection password="C9B3" sheet="1" objects="1" scenarios="1"/>
  <protectedRanges>
    <protectedRange sqref="B14:B25 D13:E25" name="Range1"/>
  </protectedRanges>
  <mergeCells count="11">
    <mergeCell ref="B1:J1"/>
    <mergeCell ref="B2:J2"/>
    <mergeCell ref="C3:I3"/>
    <mergeCell ref="O3:W3"/>
    <mergeCell ref="B31:K31"/>
    <mergeCell ref="C4:I4"/>
    <mergeCell ref="C5:I5"/>
    <mergeCell ref="C9:I9"/>
    <mergeCell ref="B11:F11"/>
    <mergeCell ref="H11:I11"/>
    <mergeCell ref="B26:F26"/>
  </mergeCells>
  <pageMargins left="0.25" right="0.25" top="0.75" bottom="0.75" header="0.3" footer="0.3"/>
  <pageSetup scale="86" fitToHeight="0" orientation="landscape" verticalDpi="4"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Downs'!$D$8:$D$13</xm:f>
          </x14:formula1>
          <xm:sqref>B14:B25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48"/>
  <sheetViews>
    <sheetView showGridLines="0" showRowColHeaders="0" zoomScaleNormal="100" workbookViewId="0">
      <selection activeCell="C8" sqref="C8:J8"/>
    </sheetView>
  </sheetViews>
  <sheetFormatPr defaultColWidth="9.1796875" defaultRowHeight="12.5" x14ac:dyDescent="0.25"/>
  <cols>
    <col min="1" max="1" width="3.81640625" style="1" customWidth="1"/>
    <col min="2" max="2" width="38.26953125" style="1" customWidth="1"/>
    <col min="3" max="3" width="12.54296875" style="1" customWidth="1"/>
    <col min="4" max="4" width="12.7265625" style="7" customWidth="1"/>
    <col min="5" max="5" width="12.54296875" style="7" customWidth="1"/>
    <col min="6" max="6" width="13.81640625" style="7" customWidth="1"/>
    <col min="7" max="7" width="21.26953125" style="7" customWidth="1"/>
    <col min="8" max="8" width="16.54296875" style="1" customWidth="1"/>
    <col min="9" max="9" width="16.1796875" style="1" customWidth="1"/>
    <col min="10" max="10" width="15.453125" style="3" customWidth="1"/>
    <col min="11" max="11" width="10.453125" style="7" customWidth="1"/>
    <col min="12" max="12" width="10.7265625" style="4" customWidth="1"/>
    <col min="13" max="13" width="13.81640625" style="6" customWidth="1"/>
    <col min="14" max="14" width="13.81640625" style="1" customWidth="1"/>
    <col min="15" max="15" width="12.26953125" style="1" customWidth="1"/>
    <col min="16" max="16" width="9.1796875" style="1" hidden="1" customWidth="1"/>
    <col min="17" max="17" width="15.54296875" style="1" hidden="1" customWidth="1"/>
    <col min="18" max="18" width="9.1796875" style="1" customWidth="1"/>
    <col min="19" max="19" width="18.81640625" style="1" customWidth="1"/>
    <col min="20" max="20" width="17.81640625" style="1" customWidth="1"/>
    <col min="21" max="21" width="11.7265625" style="1" customWidth="1"/>
    <col min="22" max="16384" width="9.1796875" style="1"/>
  </cols>
  <sheetData>
    <row r="1" spans="2:17" s="41" customFormat="1" ht="42" customHeight="1" x14ac:dyDescent="0.25">
      <c r="B1" s="138" t="s">
        <v>20</v>
      </c>
      <c r="C1" s="138"/>
      <c r="D1" s="138"/>
      <c r="E1" s="138"/>
      <c r="F1" s="138"/>
      <c r="G1" s="138"/>
      <c r="H1" s="138"/>
      <c r="I1" s="138"/>
      <c r="J1" s="138"/>
      <c r="K1" s="138"/>
      <c r="L1" s="138"/>
      <c r="M1" s="138"/>
      <c r="N1" s="126"/>
      <c r="O1" s="126"/>
    </row>
    <row r="2" spans="2:17" s="27" customFormat="1" ht="23.25" customHeight="1" x14ac:dyDescent="0.3">
      <c r="B2" s="130" t="s">
        <v>115</v>
      </c>
      <c r="C2" s="130"/>
      <c r="D2" s="130"/>
      <c r="E2" s="130"/>
      <c r="F2" s="130"/>
      <c r="G2" s="130"/>
      <c r="H2" s="130"/>
      <c r="I2" s="130"/>
      <c r="J2" s="130"/>
    </row>
    <row r="3" spans="2:17" s="27" customFormat="1" ht="23.25" customHeight="1" x14ac:dyDescent="0.3">
      <c r="B3" s="93" t="s">
        <v>19</v>
      </c>
      <c r="C3" s="128" t="s">
        <v>105</v>
      </c>
      <c r="D3" s="128"/>
      <c r="E3" s="128"/>
      <c r="F3" s="128"/>
      <c r="G3" s="128"/>
      <c r="H3" s="128"/>
      <c r="I3" s="128"/>
      <c r="J3" s="128"/>
      <c r="K3" s="128"/>
      <c r="L3" s="128"/>
    </row>
    <row r="4" spans="2:17" s="27" customFormat="1" ht="51" customHeight="1" x14ac:dyDescent="0.3">
      <c r="B4" s="93" t="s">
        <v>21</v>
      </c>
      <c r="C4" s="128" t="s">
        <v>113</v>
      </c>
      <c r="D4" s="128"/>
      <c r="E4" s="128"/>
      <c r="F4" s="128"/>
      <c r="G4" s="128"/>
      <c r="H4" s="128"/>
      <c r="I4" s="128"/>
      <c r="J4" s="128"/>
      <c r="K4" s="112"/>
      <c r="L4" s="112"/>
    </row>
    <row r="5" spans="2:17" s="7" customFormat="1" ht="30.5" x14ac:dyDescent="0.5">
      <c r="C5" s="73" t="s">
        <v>88</v>
      </c>
      <c r="D5" s="73" t="s">
        <v>89</v>
      </c>
      <c r="E5" s="73" t="s">
        <v>90</v>
      </c>
      <c r="F5" s="73" t="s">
        <v>91</v>
      </c>
      <c r="G5" s="73" t="s">
        <v>92</v>
      </c>
      <c r="H5" s="73" t="s">
        <v>93</v>
      </c>
      <c r="I5" s="73" t="s">
        <v>94</v>
      </c>
      <c r="J5" s="49" t="s">
        <v>87</v>
      </c>
      <c r="N5" s="5"/>
      <c r="O5" s="2"/>
    </row>
    <row r="6" spans="2:17" s="7" customFormat="1" ht="25.5" customHeight="1" x14ac:dyDescent="0.5">
      <c r="C6" s="83"/>
      <c r="D6" s="83"/>
      <c r="E6" s="83"/>
      <c r="F6" s="83"/>
      <c r="G6" s="83"/>
      <c r="H6" s="83"/>
      <c r="I6" s="83"/>
      <c r="J6" s="50">
        <f>C6+D6+E6+F6+G6+H6+I6</f>
        <v>0</v>
      </c>
      <c r="N6" s="8"/>
      <c r="O6" s="24"/>
    </row>
    <row r="7" spans="2:17" s="7" customFormat="1" ht="25.5" customHeight="1" x14ac:dyDescent="0.5">
      <c r="C7" s="119"/>
      <c r="D7" s="119"/>
      <c r="E7" s="119"/>
      <c r="F7" s="119"/>
      <c r="G7" s="119"/>
      <c r="H7" s="119"/>
      <c r="I7" s="119"/>
      <c r="J7" s="120"/>
      <c r="N7" s="8"/>
      <c r="O7" s="24"/>
    </row>
    <row r="8" spans="2:17" s="7" customFormat="1" ht="63.75" customHeight="1" x14ac:dyDescent="0.5">
      <c r="C8" s="128" t="s">
        <v>102</v>
      </c>
      <c r="D8" s="128"/>
      <c r="E8" s="128"/>
      <c r="F8" s="128"/>
      <c r="G8" s="128"/>
      <c r="H8" s="128"/>
      <c r="I8" s="128"/>
      <c r="J8" s="128"/>
      <c r="N8" s="8"/>
      <c r="O8" s="24"/>
    </row>
    <row r="9" spans="2:17" s="27" customFormat="1" ht="20.25" customHeight="1" x14ac:dyDescent="0.3">
      <c r="B9" s="26"/>
      <c r="C9" s="26"/>
      <c r="D9" s="26"/>
      <c r="E9" s="26"/>
      <c r="F9" s="26"/>
      <c r="G9" s="26"/>
      <c r="H9" s="26"/>
      <c r="I9" s="26"/>
      <c r="J9" s="26"/>
      <c r="K9" s="26"/>
    </row>
    <row r="10" spans="2:17" s="7" customFormat="1" ht="36" customHeight="1" x14ac:dyDescent="0.4">
      <c r="B10" s="147" t="s">
        <v>47</v>
      </c>
      <c r="C10" s="147"/>
      <c r="D10" s="147"/>
      <c r="E10" s="147"/>
      <c r="F10" s="147"/>
      <c r="G10" s="147"/>
      <c r="H10" s="147"/>
      <c r="I10" s="147"/>
      <c r="J10" s="147"/>
      <c r="K10" s="48"/>
      <c r="L10" s="148" t="s">
        <v>48</v>
      </c>
      <c r="M10" s="148"/>
    </row>
    <row r="11" spans="2:17" s="7" customFormat="1" ht="56.25" customHeight="1" x14ac:dyDescent="0.35">
      <c r="B11" s="56" t="s">
        <v>0</v>
      </c>
      <c r="C11" s="139" t="s">
        <v>12</v>
      </c>
      <c r="D11" s="139"/>
      <c r="E11" s="139"/>
      <c r="F11" s="139"/>
      <c r="G11" s="139"/>
      <c r="H11" s="57" t="s">
        <v>1</v>
      </c>
      <c r="I11" s="57" t="s">
        <v>86</v>
      </c>
      <c r="J11" s="57" t="s">
        <v>49</v>
      </c>
      <c r="K11" s="18"/>
      <c r="L11" s="57" t="s">
        <v>4</v>
      </c>
      <c r="M11" s="57" t="s">
        <v>9</v>
      </c>
      <c r="Q11" s="6"/>
    </row>
    <row r="12" spans="2:17" s="7" customFormat="1" ht="24.75" customHeight="1" x14ac:dyDescent="0.35">
      <c r="B12" s="58" t="s">
        <v>3</v>
      </c>
      <c r="C12" s="140"/>
      <c r="D12" s="140"/>
      <c r="E12" s="140"/>
      <c r="F12" s="140"/>
      <c r="G12" s="140"/>
      <c r="H12" s="58"/>
      <c r="I12" s="58"/>
      <c r="J12" s="58"/>
      <c r="K12" s="18"/>
      <c r="L12" s="59"/>
      <c r="M12" s="59"/>
      <c r="P12" s="14" t="s">
        <v>40</v>
      </c>
      <c r="Q12" s="15" t="s">
        <v>10</v>
      </c>
    </row>
    <row r="13" spans="2:17" s="7" customFormat="1" ht="18" customHeight="1" x14ac:dyDescent="0.35">
      <c r="B13" s="60" t="s">
        <v>78</v>
      </c>
      <c r="C13" s="137" t="s">
        <v>50</v>
      </c>
      <c r="D13" s="137"/>
      <c r="E13" s="137"/>
      <c r="F13" s="137"/>
      <c r="G13" s="137"/>
      <c r="H13" s="102">
        <v>10</v>
      </c>
      <c r="I13" s="97">
        <v>50</v>
      </c>
      <c r="J13" s="61">
        <v>40</v>
      </c>
      <c r="K13" s="18"/>
      <c r="L13" s="62">
        <v>1040</v>
      </c>
      <c r="M13" s="63">
        <v>114.4</v>
      </c>
      <c r="P13" s="10">
        <f t="shared" ref="P13:P28" si="0">H13*I13*52*J13/1000*Q13</f>
        <v>1040</v>
      </c>
      <c r="Q13" s="16">
        <v>1</v>
      </c>
    </row>
    <row r="14" spans="2:17" s="7" customFormat="1" ht="18" customHeight="1" x14ac:dyDescent="0.35">
      <c r="B14" s="35" t="s">
        <v>51</v>
      </c>
      <c r="C14" s="137" t="s">
        <v>52</v>
      </c>
      <c r="D14" s="137"/>
      <c r="E14" s="137"/>
      <c r="F14" s="137"/>
      <c r="G14" s="137"/>
      <c r="H14" s="81"/>
      <c r="I14" s="82"/>
      <c r="J14" s="64">
        <v>74</v>
      </c>
      <c r="K14" s="18"/>
      <c r="L14" s="62">
        <f t="shared" ref="L14:L28" si="1">P14</f>
        <v>0</v>
      </c>
      <c r="M14" s="63">
        <f t="shared" ref="M14:M28" si="2">L14*0.11</f>
        <v>0</v>
      </c>
      <c r="P14" s="10">
        <f t="shared" si="0"/>
        <v>0</v>
      </c>
      <c r="Q14" s="16">
        <v>1</v>
      </c>
    </row>
    <row r="15" spans="2:17" s="7" customFormat="1" ht="18" customHeight="1" x14ac:dyDescent="0.35">
      <c r="B15" s="35" t="s">
        <v>53</v>
      </c>
      <c r="C15" s="137" t="s">
        <v>52</v>
      </c>
      <c r="D15" s="137"/>
      <c r="E15" s="137"/>
      <c r="F15" s="137"/>
      <c r="G15" s="137"/>
      <c r="H15" s="81"/>
      <c r="I15" s="82"/>
      <c r="J15" s="64">
        <v>21</v>
      </c>
      <c r="K15" s="18"/>
      <c r="L15" s="62">
        <f t="shared" si="1"/>
        <v>0</v>
      </c>
      <c r="M15" s="63">
        <f t="shared" si="2"/>
        <v>0</v>
      </c>
      <c r="P15" s="10">
        <f t="shared" si="0"/>
        <v>0</v>
      </c>
      <c r="Q15" s="16">
        <v>1</v>
      </c>
    </row>
    <row r="16" spans="2:17" s="7" customFormat="1" ht="18" customHeight="1" x14ac:dyDescent="0.35">
      <c r="B16" s="35" t="s">
        <v>54</v>
      </c>
      <c r="C16" s="137" t="s">
        <v>55</v>
      </c>
      <c r="D16" s="137"/>
      <c r="E16" s="137"/>
      <c r="F16" s="137"/>
      <c r="G16" s="137"/>
      <c r="H16" s="81"/>
      <c r="I16" s="82"/>
      <c r="J16" s="64">
        <v>65</v>
      </c>
      <c r="K16" s="18"/>
      <c r="L16" s="62">
        <f t="shared" si="1"/>
        <v>0</v>
      </c>
      <c r="M16" s="63">
        <f t="shared" si="2"/>
        <v>0</v>
      </c>
      <c r="P16" s="10">
        <f t="shared" si="0"/>
        <v>0</v>
      </c>
      <c r="Q16" s="16">
        <v>1</v>
      </c>
    </row>
    <row r="17" spans="2:17" s="7" customFormat="1" ht="18" customHeight="1" x14ac:dyDescent="0.35">
      <c r="B17" s="35" t="s">
        <v>56</v>
      </c>
      <c r="C17" s="137" t="s">
        <v>55</v>
      </c>
      <c r="D17" s="137"/>
      <c r="E17" s="137"/>
      <c r="F17" s="137"/>
      <c r="G17" s="137"/>
      <c r="H17" s="81"/>
      <c r="I17" s="82"/>
      <c r="J17" s="64">
        <v>12</v>
      </c>
      <c r="K17" s="18"/>
      <c r="L17" s="62">
        <f t="shared" si="1"/>
        <v>0</v>
      </c>
      <c r="M17" s="63">
        <f t="shared" si="2"/>
        <v>0</v>
      </c>
      <c r="P17" s="10">
        <f t="shared" si="0"/>
        <v>0</v>
      </c>
      <c r="Q17" s="16">
        <v>1</v>
      </c>
    </row>
    <row r="18" spans="2:17" s="7" customFormat="1" ht="18" customHeight="1" x14ac:dyDescent="0.35">
      <c r="B18" s="35" t="s">
        <v>57</v>
      </c>
      <c r="C18" s="137" t="s">
        <v>55</v>
      </c>
      <c r="D18" s="137"/>
      <c r="E18" s="137"/>
      <c r="F18" s="137"/>
      <c r="G18" s="137"/>
      <c r="H18" s="81"/>
      <c r="I18" s="82"/>
      <c r="J18" s="64">
        <v>28</v>
      </c>
      <c r="K18" s="18"/>
      <c r="L18" s="62">
        <f t="shared" si="1"/>
        <v>0</v>
      </c>
      <c r="M18" s="63">
        <f t="shared" si="2"/>
        <v>0</v>
      </c>
      <c r="P18" s="10">
        <f t="shared" si="0"/>
        <v>0</v>
      </c>
      <c r="Q18" s="16">
        <v>1</v>
      </c>
    </row>
    <row r="19" spans="2:17" s="7" customFormat="1" ht="18" customHeight="1" x14ac:dyDescent="0.35">
      <c r="B19" s="35" t="s">
        <v>58</v>
      </c>
      <c r="C19" s="137" t="s">
        <v>55</v>
      </c>
      <c r="D19" s="137"/>
      <c r="E19" s="137"/>
      <c r="F19" s="137"/>
      <c r="G19" s="137"/>
      <c r="H19" s="81"/>
      <c r="I19" s="82"/>
      <c r="J19" s="64">
        <v>1</v>
      </c>
      <c r="K19" s="18"/>
      <c r="L19" s="62">
        <f t="shared" si="1"/>
        <v>0</v>
      </c>
      <c r="M19" s="63">
        <f t="shared" si="2"/>
        <v>0</v>
      </c>
      <c r="P19" s="10">
        <f t="shared" si="0"/>
        <v>0</v>
      </c>
      <c r="Q19" s="16">
        <v>1</v>
      </c>
    </row>
    <row r="20" spans="2:17" s="7" customFormat="1" ht="18" customHeight="1" x14ac:dyDescent="0.35">
      <c r="B20" s="35" t="s">
        <v>59</v>
      </c>
      <c r="C20" s="137" t="s">
        <v>60</v>
      </c>
      <c r="D20" s="137"/>
      <c r="E20" s="137"/>
      <c r="F20" s="137"/>
      <c r="G20" s="137"/>
      <c r="H20" s="81"/>
      <c r="I20" s="82"/>
      <c r="J20" s="65">
        <v>50</v>
      </c>
      <c r="K20" s="18"/>
      <c r="L20" s="62">
        <f t="shared" si="1"/>
        <v>0</v>
      </c>
      <c r="M20" s="63">
        <f t="shared" si="2"/>
        <v>0</v>
      </c>
      <c r="P20" s="10">
        <f t="shared" si="0"/>
        <v>0</v>
      </c>
      <c r="Q20" s="11">
        <v>1</v>
      </c>
    </row>
    <row r="21" spans="2:17" s="7" customFormat="1" ht="18" customHeight="1" x14ac:dyDescent="0.35">
      <c r="B21" s="35" t="s">
        <v>61</v>
      </c>
      <c r="C21" s="137" t="s">
        <v>62</v>
      </c>
      <c r="D21" s="137"/>
      <c r="E21" s="137"/>
      <c r="F21" s="137"/>
      <c r="G21" s="137"/>
      <c r="H21" s="81"/>
      <c r="I21" s="82"/>
      <c r="J21" s="64">
        <v>5</v>
      </c>
      <c r="K21" s="18"/>
      <c r="L21" s="62">
        <f t="shared" si="1"/>
        <v>0</v>
      </c>
      <c r="M21" s="63">
        <f t="shared" si="2"/>
        <v>0</v>
      </c>
      <c r="P21" s="10">
        <f t="shared" si="0"/>
        <v>0</v>
      </c>
      <c r="Q21" s="11">
        <v>1</v>
      </c>
    </row>
    <row r="22" spans="2:17" s="7" customFormat="1" ht="18" customHeight="1" x14ac:dyDescent="0.35">
      <c r="B22" s="35" t="s">
        <v>63</v>
      </c>
      <c r="C22" s="137" t="s">
        <v>62</v>
      </c>
      <c r="D22" s="137"/>
      <c r="E22" s="137"/>
      <c r="F22" s="137"/>
      <c r="G22" s="137"/>
      <c r="H22" s="81"/>
      <c r="I22" s="82"/>
      <c r="J22" s="64">
        <v>10</v>
      </c>
      <c r="K22" s="18"/>
      <c r="L22" s="62">
        <f t="shared" si="1"/>
        <v>0</v>
      </c>
      <c r="M22" s="63">
        <f t="shared" si="2"/>
        <v>0</v>
      </c>
      <c r="P22" s="10">
        <f t="shared" si="0"/>
        <v>0</v>
      </c>
      <c r="Q22" s="11">
        <v>1</v>
      </c>
    </row>
    <row r="23" spans="2:17" s="7" customFormat="1" ht="18" customHeight="1" x14ac:dyDescent="0.35">
      <c r="B23" s="35" t="s">
        <v>64</v>
      </c>
      <c r="C23" s="137" t="s">
        <v>62</v>
      </c>
      <c r="D23" s="137"/>
      <c r="E23" s="137"/>
      <c r="F23" s="137"/>
      <c r="G23" s="137"/>
      <c r="H23" s="81"/>
      <c r="I23" s="82"/>
      <c r="J23" s="64">
        <v>4</v>
      </c>
      <c r="K23" s="18"/>
      <c r="L23" s="62">
        <f t="shared" si="1"/>
        <v>0</v>
      </c>
      <c r="M23" s="63">
        <f t="shared" si="2"/>
        <v>0</v>
      </c>
      <c r="P23" s="10">
        <f t="shared" si="0"/>
        <v>0</v>
      </c>
      <c r="Q23" s="11">
        <v>1</v>
      </c>
    </row>
    <row r="24" spans="2:17" s="7" customFormat="1" ht="18" customHeight="1" x14ac:dyDescent="0.35">
      <c r="B24" s="35" t="s">
        <v>11</v>
      </c>
      <c r="C24" s="137" t="s">
        <v>65</v>
      </c>
      <c r="D24" s="137"/>
      <c r="E24" s="137"/>
      <c r="F24" s="137"/>
      <c r="G24" s="137"/>
      <c r="H24" s="81"/>
      <c r="I24" s="82"/>
      <c r="J24" s="65">
        <v>1125</v>
      </c>
      <c r="K24" s="18"/>
      <c r="L24" s="62">
        <f t="shared" si="1"/>
        <v>0</v>
      </c>
      <c r="M24" s="63">
        <f t="shared" si="2"/>
        <v>0</v>
      </c>
      <c r="P24" s="10">
        <f t="shared" si="0"/>
        <v>0</v>
      </c>
      <c r="Q24" s="11">
        <v>1</v>
      </c>
    </row>
    <row r="25" spans="2:17" s="7" customFormat="1" ht="18" customHeight="1" x14ac:dyDescent="0.35">
      <c r="B25" s="35" t="s">
        <v>5</v>
      </c>
      <c r="C25" s="137" t="s">
        <v>66</v>
      </c>
      <c r="D25" s="137"/>
      <c r="E25" s="137"/>
      <c r="F25" s="137"/>
      <c r="G25" s="137"/>
      <c r="H25" s="81"/>
      <c r="I25" s="82"/>
      <c r="J25" s="64">
        <v>62</v>
      </c>
      <c r="K25" s="18"/>
      <c r="L25" s="62">
        <f t="shared" si="1"/>
        <v>0</v>
      </c>
      <c r="M25" s="63">
        <f t="shared" si="2"/>
        <v>0</v>
      </c>
      <c r="P25" s="10">
        <f t="shared" si="0"/>
        <v>0</v>
      </c>
      <c r="Q25" s="11">
        <v>1</v>
      </c>
    </row>
    <row r="26" spans="2:17" s="7" customFormat="1" ht="18" customHeight="1" x14ac:dyDescent="0.35">
      <c r="B26" s="35" t="s">
        <v>67</v>
      </c>
      <c r="C26" s="137" t="s">
        <v>62</v>
      </c>
      <c r="D26" s="137"/>
      <c r="E26" s="137"/>
      <c r="F26" s="137"/>
      <c r="G26" s="137"/>
      <c r="H26" s="81"/>
      <c r="I26" s="82"/>
      <c r="J26" s="64">
        <v>118</v>
      </c>
      <c r="K26" s="18"/>
      <c r="L26" s="62">
        <f t="shared" si="1"/>
        <v>0</v>
      </c>
      <c r="M26" s="63">
        <f t="shared" si="2"/>
        <v>0</v>
      </c>
      <c r="P26" s="10">
        <f t="shared" si="0"/>
        <v>0</v>
      </c>
      <c r="Q26" s="11">
        <v>1</v>
      </c>
    </row>
    <row r="27" spans="2:17" s="7" customFormat="1" ht="18" customHeight="1" x14ac:dyDescent="0.35">
      <c r="B27" s="86"/>
      <c r="C27" s="149"/>
      <c r="D27" s="150"/>
      <c r="E27" s="150"/>
      <c r="F27" s="150"/>
      <c r="G27" s="151"/>
      <c r="H27" s="81"/>
      <c r="I27" s="82"/>
      <c r="J27" s="98">
        <v>40</v>
      </c>
      <c r="K27" s="18"/>
      <c r="L27" s="62">
        <f t="shared" si="1"/>
        <v>0</v>
      </c>
      <c r="M27" s="63">
        <f t="shared" si="2"/>
        <v>0</v>
      </c>
      <c r="P27" s="10">
        <f t="shared" si="0"/>
        <v>0</v>
      </c>
      <c r="Q27" s="11">
        <v>1</v>
      </c>
    </row>
    <row r="28" spans="2:17" s="7" customFormat="1" ht="18" customHeight="1" x14ac:dyDescent="0.35">
      <c r="B28" s="86"/>
      <c r="C28" s="149"/>
      <c r="D28" s="150"/>
      <c r="E28" s="150"/>
      <c r="F28" s="150"/>
      <c r="G28" s="151"/>
      <c r="H28" s="81"/>
      <c r="I28" s="82"/>
      <c r="J28" s="98">
        <v>40</v>
      </c>
      <c r="K28" s="18"/>
      <c r="L28" s="62">
        <f t="shared" si="1"/>
        <v>0</v>
      </c>
      <c r="M28" s="63">
        <f t="shared" si="2"/>
        <v>0</v>
      </c>
      <c r="P28" s="10">
        <f t="shared" si="0"/>
        <v>0</v>
      </c>
      <c r="Q28" s="11">
        <v>1</v>
      </c>
    </row>
    <row r="29" spans="2:17" s="7" customFormat="1" ht="18" customHeight="1" x14ac:dyDescent="0.35">
      <c r="B29" s="66" t="s">
        <v>2</v>
      </c>
      <c r="C29" s="143"/>
      <c r="D29" s="143"/>
      <c r="E29" s="143"/>
      <c r="F29" s="143"/>
      <c r="G29" s="143"/>
      <c r="H29" s="66"/>
      <c r="I29" s="66"/>
      <c r="J29" s="66"/>
      <c r="K29" s="18"/>
      <c r="L29" s="67"/>
      <c r="M29" s="67"/>
      <c r="P29" s="13"/>
      <c r="Q29" s="13"/>
    </row>
    <row r="30" spans="2:17" s="7" customFormat="1" ht="18" customHeight="1" x14ac:dyDescent="0.35">
      <c r="B30" s="35" t="s">
        <v>68</v>
      </c>
      <c r="C30" s="137" t="s">
        <v>69</v>
      </c>
      <c r="D30" s="137"/>
      <c r="E30" s="137"/>
      <c r="F30" s="137"/>
      <c r="G30" s="137"/>
      <c r="H30" s="81"/>
      <c r="I30" s="82"/>
      <c r="J30" s="65">
        <v>1200</v>
      </c>
      <c r="K30" s="18"/>
      <c r="L30" s="62">
        <f t="shared" ref="L30:L35" si="3">P30</f>
        <v>0</v>
      </c>
      <c r="M30" s="63">
        <f t="shared" ref="M30:M35" si="4">L30*0.11</f>
        <v>0</v>
      </c>
      <c r="P30" s="10">
        <f t="shared" ref="P30:P35" si="5">H30*I30*52*J30/1000*Q30</f>
        <v>0</v>
      </c>
      <c r="Q30" s="11">
        <v>0.4</v>
      </c>
    </row>
    <row r="31" spans="2:17" s="7" customFormat="1" ht="18" customHeight="1" x14ac:dyDescent="0.35">
      <c r="B31" s="35" t="s">
        <v>70</v>
      </c>
      <c r="C31" s="137" t="s">
        <v>13</v>
      </c>
      <c r="D31" s="137"/>
      <c r="E31" s="137"/>
      <c r="F31" s="137"/>
      <c r="G31" s="137"/>
      <c r="H31" s="81"/>
      <c r="I31" s="82"/>
      <c r="J31" s="64">
        <v>725</v>
      </c>
      <c r="K31" s="18"/>
      <c r="L31" s="62">
        <f t="shared" si="3"/>
        <v>0</v>
      </c>
      <c r="M31" s="63">
        <f t="shared" si="4"/>
        <v>0</v>
      </c>
      <c r="P31" s="10">
        <f t="shared" si="5"/>
        <v>0</v>
      </c>
      <c r="Q31" s="11">
        <v>0.2</v>
      </c>
    </row>
    <row r="32" spans="2:17" s="7" customFormat="1" ht="18" customHeight="1" x14ac:dyDescent="0.35">
      <c r="B32" s="35" t="s">
        <v>71</v>
      </c>
      <c r="C32" s="137" t="s">
        <v>69</v>
      </c>
      <c r="D32" s="137"/>
      <c r="E32" s="137"/>
      <c r="F32" s="137"/>
      <c r="G32" s="137"/>
      <c r="H32" s="81"/>
      <c r="I32" s="82"/>
      <c r="J32" s="64">
        <v>100</v>
      </c>
      <c r="K32" s="18"/>
      <c r="L32" s="62">
        <f t="shared" si="3"/>
        <v>0</v>
      </c>
      <c r="M32" s="63">
        <f t="shared" si="4"/>
        <v>0</v>
      </c>
      <c r="P32" s="10">
        <f t="shared" si="5"/>
        <v>0</v>
      </c>
      <c r="Q32" s="11">
        <v>0.4</v>
      </c>
    </row>
    <row r="33" spans="1:56" s="7" customFormat="1" ht="18" customHeight="1" x14ac:dyDescent="0.35">
      <c r="B33" s="35" t="s">
        <v>72</v>
      </c>
      <c r="C33" s="137" t="s">
        <v>73</v>
      </c>
      <c r="D33" s="137"/>
      <c r="E33" s="137"/>
      <c r="F33" s="137"/>
      <c r="G33" s="137"/>
      <c r="H33" s="81"/>
      <c r="I33" s="82"/>
      <c r="J33" s="64">
        <v>3</v>
      </c>
      <c r="K33" s="18"/>
      <c r="L33" s="62">
        <f t="shared" si="3"/>
        <v>0</v>
      </c>
      <c r="M33" s="63">
        <f t="shared" si="4"/>
        <v>0</v>
      </c>
      <c r="P33" s="10">
        <f t="shared" si="5"/>
        <v>0</v>
      </c>
      <c r="Q33" s="11">
        <v>1</v>
      </c>
    </row>
    <row r="34" spans="1:56" s="7" customFormat="1" ht="18" customHeight="1" x14ac:dyDescent="0.35">
      <c r="B34" s="86"/>
      <c r="C34" s="149"/>
      <c r="D34" s="150"/>
      <c r="E34" s="150"/>
      <c r="F34" s="150"/>
      <c r="G34" s="151"/>
      <c r="H34" s="81"/>
      <c r="I34" s="82"/>
      <c r="J34" s="98">
        <v>40</v>
      </c>
      <c r="K34" s="18"/>
      <c r="L34" s="62">
        <f t="shared" si="3"/>
        <v>0</v>
      </c>
      <c r="M34" s="63">
        <f t="shared" si="4"/>
        <v>0</v>
      </c>
      <c r="P34" s="10">
        <f t="shared" si="5"/>
        <v>0</v>
      </c>
      <c r="Q34" s="11">
        <v>1</v>
      </c>
    </row>
    <row r="35" spans="1:56" s="7" customFormat="1" ht="18" customHeight="1" x14ac:dyDescent="0.35">
      <c r="B35" s="86"/>
      <c r="C35" s="149"/>
      <c r="D35" s="150"/>
      <c r="E35" s="150"/>
      <c r="F35" s="150"/>
      <c r="G35" s="151"/>
      <c r="H35" s="81"/>
      <c r="I35" s="82"/>
      <c r="J35" s="98">
        <v>40</v>
      </c>
      <c r="K35" s="18"/>
      <c r="L35" s="62">
        <f t="shared" si="3"/>
        <v>0</v>
      </c>
      <c r="M35" s="63">
        <f t="shared" si="4"/>
        <v>0</v>
      </c>
      <c r="P35" s="10">
        <f t="shared" si="5"/>
        <v>0</v>
      </c>
      <c r="Q35" s="11">
        <v>1</v>
      </c>
    </row>
    <row r="36" spans="1:56" s="7" customFormat="1" ht="18" customHeight="1" x14ac:dyDescent="0.35">
      <c r="B36" s="66" t="s">
        <v>6</v>
      </c>
      <c r="C36" s="143"/>
      <c r="D36" s="143"/>
      <c r="E36" s="143"/>
      <c r="F36" s="143"/>
      <c r="G36" s="143"/>
      <c r="H36" s="66"/>
      <c r="I36" s="66"/>
      <c r="J36" s="66"/>
      <c r="K36" s="18"/>
      <c r="L36" s="67"/>
      <c r="M36" s="67"/>
      <c r="P36" s="12"/>
      <c r="Q36" s="13"/>
    </row>
    <row r="37" spans="1:56" s="7" customFormat="1" ht="18" customHeight="1" x14ac:dyDescent="0.35">
      <c r="B37" s="35" t="s">
        <v>74</v>
      </c>
      <c r="C37" s="137" t="s">
        <v>69</v>
      </c>
      <c r="D37" s="137"/>
      <c r="E37" s="137"/>
      <c r="F37" s="137"/>
      <c r="G37" s="137"/>
      <c r="H37" s="81"/>
      <c r="I37" s="82"/>
      <c r="J37" s="65">
        <v>1300</v>
      </c>
      <c r="K37" s="18"/>
      <c r="L37" s="62">
        <f>P37</f>
        <v>0</v>
      </c>
      <c r="M37" s="63">
        <f>L37*0.11</f>
        <v>0</v>
      </c>
      <c r="P37" s="10">
        <f>H37*I37*52*J37/1000*Q37</f>
        <v>0</v>
      </c>
      <c r="Q37" s="11">
        <v>1</v>
      </c>
    </row>
    <row r="38" spans="1:56" s="7" customFormat="1" ht="18" customHeight="1" x14ac:dyDescent="0.35">
      <c r="B38" s="29" t="s">
        <v>75</v>
      </c>
      <c r="C38" s="137" t="s">
        <v>69</v>
      </c>
      <c r="D38" s="137"/>
      <c r="E38" s="137"/>
      <c r="F38" s="137"/>
      <c r="G38" s="137"/>
      <c r="H38" s="81"/>
      <c r="I38" s="82"/>
      <c r="J38" s="65">
        <v>1000</v>
      </c>
      <c r="K38" s="18"/>
      <c r="L38" s="62">
        <f>P38</f>
        <v>0</v>
      </c>
      <c r="M38" s="63">
        <f>L38*0.11</f>
        <v>0</v>
      </c>
      <c r="P38" s="10">
        <f>H38*I38*52*J38/1000*Q38</f>
        <v>0</v>
      </c>
      <c r="Q38" s="11">
        <v>1</v>
      </c>
    </row>
    <row r="39" spans="1:56" s="7" customFormat="1" ht="18" customHeight="1" x14ac:dyDescent="0.35">
      <c r="B39" s="35" t="s">
        <v>84</v>
      </c>
      <c r="C39" s="137" t="s">
        <v>13</v>
      </c>
      <c r="D39" s="137"/>
      <c r="E39" s="137"/>
      <c r="F39" s="137"/>
      <c r="G39" s="137"/>
      <c r="H39" s="81"/>
      <c r="I39" s="82"/>
      <c r="J39" s="65">
        <v>725</v>
      </c>
      <c r="K39" s="18"/>
      <c r="L39" s="62">
        <f>P39</f>
        <v>0</v>
      </c>
      <c r="M39" s="63">
        <f>L39*0.11</f>
        <v>0</v>
      </c>
      <c r="P39" s="10">
        <f>H39*I39*52*J39/1000*Q39</f>
        <v>0</v>
      </c>
      <c r="Q39" s="11">
        <v>0.4</v>
      </c>
    </row>
    <row r="40" spans="1:56" s="7" customFormat="1" ht="18" customHeight="1" x14ac:dyDescent="0.35">
      <c r="B40" s="86"/>
      <c r="C40" s="142"/>
      <c r="D40" s="142"/>
      <c r="E40" s="142"/>
      <c r="F40" s="142"/>
      <c r="G40" s="142"/>
      <c r="H40" s="81"/>
      <c r="I40" s="82"/>
      <c r="J40" s="99">
        <v>40</v>
      </c>
      <c r="K40" s="18"/>
      <c r="L40" s="62">
        <f>P40</f>
        <v>0</v>
      </c>
      <c r="M40" s="63">
        <f>L40*0.11</f>
        <v>0</v>
      </c>
      <c r="P40" s="10">
        <f>H40*I40*52*J40/1000*Q40</f>
        <v>0</v>
      </c>
      <c r="Q40" s="11">
        <v>1</v>
      </c>
    </row>
    <row r="41" spans="1:56" s="7" customFormat="1" ht="18" customHeight="1" x14ac:dyDescent="0.35">
      <c r="B41" s="86"/>
      <c r="C41" s="142"/>
      <c r="D41" s="142"/>
      <c r="E41" s="142"/>
      <c r="F41" s="142"/>
      <c r="G41" s="142"/>
      <c r="H41" s="81"/>
      <c r="I41" s="82"/>
      <c r="J41" s="99">
        <v>40</v>
      </c>
      <c r="K41" s="18"/>
      <c r="L41" s="62">
        <f>P41</f>
        <v>0</v>
      </c>
      <c r="M41" s="63">
        <f>L41*0.11</f>
        <v>0</v>
      </c>
      <c r="P41" s="10">
        <f>H41*I41*52*J41/1000*Q41</f>
        <v>0</v>
      </c>
      <c r="Q41" s="11">
        <v>1</v>
      </c>
    </row>
    <row r="42" spans="1:56" s="7" customFormat="1" ht="19.5" customHeight="1" x14ac:dyDescent="0.35">
      <c r="B42" s="144"/>
      <c r="C42" s="145"/>
      <c r="D42" s="145"/>
      <c r="E42" s="145"/>
      <c r="F42" s="145"/>
      <c r="G42" s="145"/>
      <c r="H42" s="145"/>
      <c r="I42" s="145"/>
      <c r="J42" s="146"/>
      <c r="K42" s="18"/>
      <c r="L42" s="77">
        <f>SUM(L14:L41)</f>
        <v>0</v>
      </c>
      <c r="M42" s="68">
        <f>SUM(M14:M41)</f>
        <v>0</v>
      </c>
    </row>
    <row r="43" spans="1:56" s="7" customFormat="1" ht="22.5" customHeight="1" x14ac:dyDescent="0.35">
      <c r="B43" s="69"/>
      <c r="C43" s="69"/>
      <c r="D43" s="23"/>
      <c r="E43" s="23"/>
      <c r="F43" s="23"/>
      <c r="G43" s="23"/>
      <c r="H43" s="23"/>
      <c r="I43" s="23"/>
      <c r="J43" s="23"/>
      <c r="K43" s="18"/>
      <c r="L43" s="23"/>
      <c r="M43" s="23"/>
    </row>
    <row r="44" spans="1:56" s="7" customFormat="1" ht="18.75" customHeight="1" x14ac:dyDescent="0.35">
      <c r="B44" s="70" t="s">
        <v>7</v>
      </c>
      <c r="C44" s="70"/>
      <c r="D44" s="23"/>
      <c r="E44" s="23"/>
      <c r="F44" s="23"/>
      <c r="G44" s="23"/>
      <c r="H44" s="23"/>
      <c r="I44" s="23"/>
      <c r="J44" s="23"/>
      <c r="K44" s="18"/>
      <c r="L44" s="23"/>
      <c r="M44" s="23"/>
    </row>
    <row r="45" spans="1:56" s="7" customFormat="1" ht="15" customHeight="1" x14ac:dyDescent="0.35">
      <c r="B45" s="18" t="s">
        <v>8</v>
      </c>
      <c r="C45" s="18"/>
      <c r="D45" s="18"/>
      <c r="E45" s="18"/>
      <c r="F45" s="18"/>
      <c r="G45" s="18"/>
      <c r="H45" s="18"/>
      <c r="I45" s="18"/>
      <c r="J45" s="18"/>
      <c r="K45" s="18"/>
      <c r="L45" s="71"/>
      <c r="M45" s="18"/>
    </row>
    <row r="46" spans="1:56" s="17" customFormat="1" ht="15" customHeight="1" x14ac:dyDescent="0.25">
      <c r="A46" s="7"/>
      <c r="B46" s="128" t="s">
        <v>76</v>
      </c>
      <c r="C46" s="128"/>
      <c r="D46" s="128"/>
      <c r="E46" s="128"/>
      <c r="F46" s="128"/>
      <c r="G46" s="128"/>
      <c r="H46" s="128"/>
      <c r="I46" s="128"/>
      <c r="J46" s="128"/>
      <c r="K46" s="128"/>
      <c r="L46" s="128"/>
      <c r="M46" s="26"/>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row>
    <row r="47" spans="1:56" s="17" customFormat="1" ht="15" customHeight="1" x14ac:dyDescent="0.25">
      <c r="A47" s="7"/>
      <c r="B47" s="72" t="s">
        <v>100</v>
      </c>
      <c r="C47" s="26"/>
      <c r="D47" s="26"/>
      <c r="E47" s="26"/>
      <c r="F47" s="26"/>
      <c r="G47" s="26"/>
      <c r="H47" s="26"/>
      <c r="I47" s="26"/>
      <c r="J47" s="26"/>
      <c r="K47" s="26"/>
      <c r="L47" s="26"/>
      <c r="M47" s="26"/>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row>
    <row r="48" spans="1:56" s="7" customFormat="1" ht="32.25" customHeight="1" x14ac:dyDescent="0.35">
      <c r="B48" s="141" t="s">
        <v>77</v>
      </c>
      <c r="C48" s="141"/>
      <c r="D48" s="141"/>
      <c r="E48" s="141"/>
      <c r="F48" s="141"/>
      <c r="G48" s="141"/>
      <c r="H48" s="141"/>
      <c r="I48" s="141"/>
      <c r="J48" s="141"/>
      <c r="K48" s="141"/>
      <c r="L48" s="141"/>
      <c r="M48" s="18"/>
    </row>
  </sheetData>
  <sheetProtection password="C9B3" sheet="1" objects="1" scenarios="1"/>
  <mergeCells count="41">
    <mergeCell ref="C20:G20"/>
    <mergeCell ref="C21:G21"/>
    <mergeCell ref="C22:G22"/>
    <mergeCell ref="C23:G23"/>
    <mergeCell ref="C24:G24"/>
    <mergeCell ref="C28:G28"/>
    <mergeCell ref="C27:G27"/>
    <mergeCell ref="C38:G38"/>
    <mergeCell ref="C39:G39"/>
    <mergeCell ref="C30:G30"/>
    <mergeCell ref="C41:G41"/>
    <mergeCell ref="C29:G29"/>
    <mergeCell ref="C37:G37"/>
    <mergeCell ref="C33:G33"/>
    <mergeCell ref="C32:G32"/>
    <mergeCell ref="C31:G31"/>
    <mergeCell ref="B48:L48"/>
    <mergeCell ref="C26:G26"/>
    <mergeCell ref="B46:L46"/>
    <mergeCell ref="B2:J2"/>
    <mergeCell ref="C14:G14"/>
    <mergeCell ref="C15:G15"/>
    <mergeCell ref="C16:G16"/>
    <mergeCell ref="C17:G17"/>
    <mergeCell ref="C40:G40"/>
    <mergeCell ref="C36:G36"/>
    <mergeCell ref="B42:J42"/>
    <mergeCell ref="B10:J10"/>
    <mergeCell ref="L10:M10"/>
    <mergeCell ref="C34:G34"/>
    <mergeCell ref="C35:G35"/>
    <mergeCell ref="C25:G25"/>
    <mergeCell ref="C3:L3"/>
    <mergeCell ref="C13:G13"/>
    <mergeCell ref="B1:M1"/>
    <mergeCell ref="C19:G19"/>
    <mergeCell ref="C8:J8"/>
    <mergeCell ref="C4:J4"/>
    <mergeCell ref="C18:G18"/>
    <mergeCell ref="C11:G11"/>
    <mergeCell ref="C12:G12"/>
  </mergeCells>
  <phoneticPr fontId="0" type="noConversion"/>
  <pageMargins left="0.25" right="0.25" top="0.75" bottom="0.75" header="0.3" footer="0.3"/>
  <pageSetup scale="70" fitToHeight="0" orientation="landscape" verticalDpi="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N14"/>
  <sheetViews>
    <sheetView showGridLines="0" showRowColHeaders="0" tabSelected="1" zoomScaleNormal="100" workbookViewId="0">
      <selection activeCell="J21" sqref="J21"/>
    </sheetView>
  </sheetViews>
  <sheetFormatPr defaultColWidth="9.1796875" defaultRowHeight="12.5" x14ac:dyDescent="0.25"/>
  <cols>
    <col min="1" max="1" width="9.1796875" style="7"/>
    <col min="2" max="2" width="17.81640625" style="7" customWidth="1"/>
    <col min="3" max="3" width="11.54296875" style="7" customWidth="1"/>
    <col min="4" max="4" width="13.26953125" style="7" customWidth="1"/>
    <col min="5" max="5" width="17.81640625" style="7" customWidth="1"/>
    <col min="6" max="6" width="11.1796875" style="7" customWidth="1"/>
    <col min="7" max="7" width="9.1796875" style="7"/>
    <col min="8" max="8" width="17.81640625" style="7" customWidth="1"/>
    <col min="9" max="9" width="9.1796875" style="7"/>
    <col min="10" max="10" width="13.1796875" style="7" customWidth="1"/>
    <col min="11" max="11" width="11.26953125" style="7" customWidth="1"/>
    <col min="12" max="16384" width="9.1796875" style="7"/>
  </cols>
  <sheetData>
    <row r="1" spans="2:14" s="42" customFormat="1" ht="65.25" customHeight="1" x14ac:dyDescent="0.25">
      <c r="B1" s="121" t="s">
        <v>96</v>
      </c>
      <c r="C1" s="121"/>
      <c r="D1" s="121"/>
      <c r="E1" s="121"/>
      <c r="F1" s="121"/>
      <c r="G1" s="121"/>
      <c r="H1" s="121"/>
      <c r="I1" s="121"/>
    </row>
    <row r="4" spans="2:14" s="39" customFormat="1" ht="39.75" customHeight="1" x14ac:dyDescent="0.25">
      <c r="B4" s="122" t="s">
        <v>116</v>
      </c>
      <c r="C4" s="122"/>
      <c r="D4" s="122"/>
      <c r="E4" s="122"/>
      <c r="F4" s="122"/>
      <c r="G4" s="122"/>
      <c r="H4" s="122"/>
      <c r="I4" s="122"/>
      <c r="J4" s="122"/>
      <c r="K4" s="122"/>
      <c r="L4" s="38"/>
      <c r="M4" s="38"/>
      <c r="N4" s="38"/>
    </row>
    <row r="6" spans="2:14" ht="31.5" customHeight="1" x14ac:dyDescent="0.25">
      <c r="B6" s="128" t="s">
        <v>111</v>
      </c>
      <c r="C6" s="128"/>
      <c r="D6" s="128"/>
      <c r="E6" s="128"/>
      <c r="F6" s="128"/>
    </row>
    <row r="7" spans="2:14" ht="15" x14ac:dyDescent="0.3">
      <c r="B7" s="19" t="s">
        <v>97</v>
      </c>
      <c r="E7" s="19" t="s">
        <v>85</v>
      </c>
    </row>
    <row r="10" spans="2:14" ht="21" customHeight="1" x14ac:dyDescent="0.25">
      <c r="B10" s="25" t="s">
        <v>16</v>
      </c>
      <c r="C10" s="108">
        <f>Lighting!H26</f>
        <v>0</v>
      </c>
      <c r="E10" s="25" t="s">
        <v>16</v>
      </c>
      <c r="F10" s="104">
        <f>Lighting!I26</f>
        <v>0</v>
      </c>
    </row>
    <row r="11" spans="2:14" ht="13" x14ac:dyDescent="0.25">
      <c r="C11" s="109"/>
      <c r="F11" s="105"/>
    </row>
    <row r="12" spans="2:14" ht="21" customHeight="1" x14ac:dyDescent="0.25">
      <c r="B12" s="51" t="s">
        <v>17</v>
      </c>
      <c r="C12" s="110">
        <f>Equipment!L42</f>
        <v>0</v>
      </c>
      <c r="E12" s="51" t="s">
        <v>17</v>
      </c>
      <c r="F12" s="106">
        <f>Equipment!M42</f>
        <v>0</v>
      </c>
    </row>
    <row r="13" spans="2:14" ht="13" x14ac:dyDescent="0.25">
      <c r="C13" s="109"/>
      <c r="F13" s="105"/>
    </row>
    <row r="14" spans="2:14" ht="21" customHeight="1" x14ac:dyDescent="0.25">
      <c r="B14" s="22" t="s">
        <v>25</v>
      </c>
      <c r="C14" s="111">
        <f>SUM(C12,C10)</f>
        <v>0</v>
      </c>
      <c r="E14" s="22" t="s">
        <v>25</v>
      </c>
      <c r="F14" s="107">
        <f>SUM(F12,F10)</f>
        <v>0</v>
      </c>
    </row>
  </sheetData>
  <sheetProtection password="C9B3" sheet="1" objects="1" scenarios="1"/>
  <mergeCells count="1">
    <mergeCell ref="B6:F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6"/>
  <sheetViews>
    <sheetView showGridLines="0" showRowColHeaders="0" zoomScaleNormal="100" workbookViewId="0">
      <selection activeCell="G18" sqref="G18"/>
    </sheetView>
  </sheetViews>
  <sheetFormatPr defaultRowHeight="12.5" x14ac:dyDescent="0.25"/>
  <cols>
    <col min="2" max="2" width="20.26953125" customWidth="1"/>
    <col min="3" max="3" width="10.26953125" customWidth="1"/>
    <col min="4" max="4" width="22.54296875" customWidth="1"/>
  </cols>
  <sheetData>
    <row r="7" spans="2:5" ht="14.5" x14ac:dyDescent="0.35">
      <c r="B7" s="36" t="s">
        <v>28</v>
      </c>
      <c r="D7" s="36" t="s">
        <v>29</v>
      </c>
      <c r="E7" s="74" t="s">
        <v>80</v>
      </c>
    </row>
    <row r="8" spans="2:5" x14ac:dyDescent="0.25">
      <c r="B8" s="52" t="s">
        <v>30</v>
      </c>
      <c r="D8" t="s">
        <v>14</v>
      </c>
    </row>
    <row r="9" spans="2:5" x14ac:dyDescent="0.25">
      <c r="B9" s="52" t="s">
        <v>33</v>
      </c>
      <c r="D9" t="s">
        <v>79</v>
      </c>
      <c r="E9">
        <v>60</v>
      </c>
    </row>
    <row r="10" spans="2:5" x14ac:dyDescent="0.25">
      <c r="B10" s="52" t="s">
        <v>32</v>
      </c>
      <c r="D10" s="52" t="s">
        <v>81</v>
      </c>
      <c r="E10">
        <v>20</v>
      </c>
    </row>
    <row r="11" spans="2:5" x14ac:dyDescent="0.25">
      <c r="B11" s="52" t="s">
        <v>31</v>
      </c>
      <c r="D11" s="87" t="s">
        <v>106</v>
      </c>
      <c r="E11">
        <v>20</v>
      </c>
    </row>
    <row r="12" spans="2:5" x14ac:dyDescent="0.25">
      <c r="B12" s="52" t="s">
        <v>27</v>
      </c>
      <c r="D12" s="52" t="s">
        <v>83</v>
      </c>
      <c r="E12">
        <v>10</v>
      </c>
    </row>
    <row r="13" spans="2:5" x14ac:dyDescent="0.25">
      <c r="B13" s="52" t="s">
        <v>45</v>
      </c>
      <c r="D13" t="s">
        <v>82</v>
      </c>
      <c r="E13">
        <v>10</v>
      </c>
    </row>
    <row r="14" spans="2:5" x14ac:dyDescent="0.25">
      <c r="B14" s="52" t="s">
        <v>43</v>
      </c>
    </row>
    <row r="15" spans="2:5" x14ac:dyDescent="0.25">
      <c r="B15" s="52" t="s">
        <v>44</v>
      </c>
    </row>
    <row r="16" spans="2:5" x14ac:dyDescent="0.25">
      <c r="B16" s="87"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Lighting</vt:lpstr>
      <vt:lpstr>Equipment</vt:lpstr>
      <vt:lpstr>Report</vt:lpstr>
      <vt:lpstr>Drop Downs</vt:lpstr>
      <vt:lpstr>Equipment!Print_Area</vt:lpstr>
      <vt:lpstr>Introduction!Print_Area</vt:lpstr>
      <vt:lpstr>Lighting!Print_Area</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Dixon</dc:creator>
  <cp:lastModifiedBy>Woo, Angie</cp:lastModifiedBy>
  <cp:lastPrinted>2015-12-29T04:39:18Z</cp:lastPrinted>
  <dcterms:created xsi:type="dcterms:W3CDTF">2008-12-15T18:10:36Z</dcterms:created>
  <dcterms:modified xsi:type="dcterms:W3CDTF">2016-01-28T23:48:51Z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00080082000000000000010243100207e6000400038000</vt:lpwstr>
  </property>
</Properties>
</file>